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activeTab="2"/>
  </bookViews>
  <sheets>
    <sheet name="Flux - Met.ind 2023" sheetId="1" r:id="rId1"/>
    <sheet name="patrimoniu  2023" sheetId="2" r:id="rId2"/>
    <sheet name="Capital 202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<sst xmlns="http://schemas.openxmlformats.org/spreadsheetml/2006/main" count="231" uniqueCount="193">
  <si>
    <t>Denumire</t>
  </si>
  <si>
    <t>A</t>
  </si>
  <si>
    <t>ACTIVE IMOBILIZATE</t>
  </si>
  <si>
    <t>I</t>
  </si>
  <si>
    <t>IMOBILIZARI NECORPORALE</t>
  </si>
  <si>
    <t>01</t>
  </si>
  <si>
    <t>II</t>
  </si>
  <si>
    <t>IMOBILIZARI FINANCIARE</t>
  </si>
  <si>
    <t>IMOBILIZARI CORPORALE</t>
  </si>
  <si>
    <t>III</t>
  </si>
  <si>
    <t>B</t>
  </si>
  <si>
    <t>ACTIVE CIRCULANTE</t>
  </si>
  <si>
    <t>STOCURI</t>
  </si>
  <si>
    <t>CREANTE</t>
  </si>
  <si>
    <t>INVESTITII FINANCIARE PE TERMEN SCURT</t>
  </si>
  <si>
    <t>IV</t>
  </si>
  <si>
    <t>C</t>
  </si>
  <si>
    <t>D</t>
  </si>
  <si>
    <t>DATORII CE TREBUIE PLATITE INTR_O PERIOADA DE UN AN</t>
  </si>
  <si>
    <t>E</t>
  </si>
  <si>
    <t>G</t>
  </si>
  <si>
    <t>H</t>
  </si>
  <si>
    <t>PROVIZIOANE PENTRU RISCURI SI CHELTUIELI</t>
  </si>
  <si>
    <t>J</t>
  </si>
  <si>
    <t>CAPITAL SI REZERVE</t>
  </si>
  <si>
    <t>din care</t>
  </si>
  <si>
    <t>V</t>
  </si>
  <si>
    <t>VI</t>
  </si>
  <si>
    <t>SITUATIA MODIFICARILOR CAPITALULUI PROPRIU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</si>
  <si>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</si>
  <si>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</si>
  <si>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</si>
  <si>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</si>
  <si>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</si>
  <si>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</si>
  <si>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</si>
  <si>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</si>
  <si>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legale</t>
  </si>
  <si>
    <t>Alte rezerve</t>
  </si>
  <si>
    <t>Suma</t>
  </si>
  <si>
    <t xml:space="preserve">            SITUATIA FLUXURILOR DE TREZORERIE</t>
  </si>
  <si>
    <t>Fluxuri de numerar din activitati de exploatare:</t>
  </si>
  <si>
    <t xml:space="preserve">plata impozitului pe profit </t>
  </si>
  <si>
    <t>Fluxuri de numerar din activitati de investitii:</t>
  </si>
  <si>
    <t>Fluxuri de numerar din activitati de finantare:</t>
  </si>
  <si>
    <t xml:space="preserve"> dividende platite </t>
  </si>
  <si>
    <t>Fluxuri de numerar - total</t>
  </si>
  <si>
    <t>Numerar la inceputul perioadei</t>
  </si>
  <si>
    <t>Numerar la finele perioadei</t>
  </si>
  <si>
    <t>Ec.Adriana Dascalu</t>
  </si>
  <si>
    <t>lei</t>
  </si>
  <si>
    <t>Ec.ADRIANA DASCALU</t>
  </si>
  <si>
    <t>Anexa 1</t>
  </si>
  <si>
    <t>DIRECTOR ECONOMIC</t>
  </si>
  <si>
    <t xml:space="preserve">                 DIRECTOR GENERAL</t>
  </si>
  <si>
    <t>Diferenta</t>
  </si>
  <si>
    <t xml:space="preserve"> -Alte obligatii</t>
  </si>
  <si>
    <t xml:space="preserve">   Total capitaluri proprii</t>
  </si>
  <si>
    <t xml:space="preserve">TOTAL </t>
  </si>
  <si>
    <t xml:space="preserve">ACTIVE IMOBILIZATE - TOTAL </t>
  </si>
  <si>
    <t xml:space="preserve">CASA SI CONTURI LA BANCI </t>
  </si>
  <si>
    <t xml:space="preserve">ACTIVE CIRCULANTE - TOTAL </t>
  </si>
  <si>
    <t xml:space="preserve">CHELTUIELI IN AVANS </t>
  </si>
  <si>
    <t xml:space="preserve">ACTIVE CIRCULANTE, RESPECTIV DATORII CURENTE NETE </t>
  </si>
  <si>
    <t xml:space="preserve">TOTAL ACTIVE MINUS DATORII CURENTE </t>
  </si>
  <si>
    <t xml:space="preserve">TOTAL PROVIZIOANE </t>
  </si>
  <si>
    <t xml:space="preserve">VENITURI IN AVANS </t>
  </si>
  <si>
    <t xml:space="preserve">CAPITAL </t>
  </si>
  <si>
    <t xml:space="preserve"> -capital subscris nevarsat </t>
  </si>
  <si>
    <t xml:space="preserve"> -capital subscris varsat </t>
  </si>
  <si>
    <t>REZERVE DIN REEVALUARE               Sold C</t>
  </si>
  <si>
    <t xml:space="preserve">REZERVE </t>
  </si>
  <si>
    <t xml:space="preserve">Repartizarea profitului </t>
  </si>
  <si>
    <t xml:space="preserve">TOTAL CAPITALURI PROPRII </t>
  </si>
  <si>
    <t xml:space="preserve">TOTAL CAPITALURI </t>
  </si>
  <si>
    <t>Director general</t>
  </si>
  <si>
    <t>Director economic</t>
  </si>
  <si>
    <t xml:space="preserve">                                       SITUATIA PATRIMONIULUI</t>
  </si>
  <si>
    <t>Mijloace fixe - valoare bruta</t>
  </si>
  <si>
    <t xml:space="preserve">                   - valoare neta</t>
  </si>
  <si>
    <t xml:space="preserve">Titluri sub forma de interese de participare </t>
  </si>
  <si>
    <t xml:space="preserve">Alte creante </t>
  </si>
  <si>
    <t>Produse finite si marfuri - valoare bruta</t>
  </si>
  <si>
    <t xml:space="preserve">                                   - valoare neta</t>
  </si>
  <si>
    <t xml:space="preserve">Avansuri pentru cumparari de stocuri </t>
  </si>
  <si>
    <t>Creante comerciale - valoare bruta</t>
  </si>
  <si>
    <t xml:space="preserve">                             - valoare neta</t>
  </si>
  <si>
    <t xml:space="preserve">Sume datorate institutiilor de credit </t>
  </si>
  <si>
    <t xml:space="preserve">Avansuri incasate in contul comenzilor </t>
  </si>
  <si>
    <t xml:space="preserve">Datorii comerciale </t>
  </si>
  <si>
    <t xml:space="preserve">Efecte de comert de platit </t>
  </si>
  <si>
    <t xml:space="preserve">Alte datorii, inclusiv datorii fiscale si alte datorii pentru asigurarile sociale </t>
  </si>
  <si>
    <t xml:space="preserve">Alte provizioane </t>
  </si>
  <si>
    <t xml:space="preserve">Rezerve legale </t>
  </si>
  <si>
    <t xml:space="preserve">   din care impozit profit</t>
  </si>
  <si>
    <t xml:space="preserve">   din care dividende</t>
  </si>
  <si>
    <t xml:space="preserve">Terenuri </t>
  </si>
  <si>
    <t xml:space="preserve"> -Furnizori pentru investitii</t>
  </si>
  <si>
    <t>DATORII CE TREBUIE PLATITE INTR-O PERIOADA MAI MARE DE UN AN</t>
  </si>
  <si>
    <t xml:space="preserve"> ajustarea elementelor care nu au efecte monetare </t>
  </si>
  <si>
    <t xml:space="preserve">fluxul de trezorere inaintea variatiei capitalului circulant </t>
  </si>
  <si>
    <t>modificarile pe parcursul perioadei ale capitalului circulant:</t>
  </si>
  <si>
    <t xml:space="preserve">  - variatia stocurilor</t>
  </si>
  <si>
    <t xml:space="preserve">  - variatia creantelor </t>
  </si>
  <si>
    <t xml:space="preserve">  - variatia obligatiilor pe termen scurt </t>
  </si>
  <si>
    <t xml:space="preserve">  - variatia altor elemente de activ si pasiv</t>
  </si>
  <si>
    <t xml:space="preserve">  - variatia veniturilor in avans </t>
  </si>
  <si>
    <t xml:space="preserve">flux net din activitatea de exploatare </t>
  </si>
  <si>
    <t>flux net de trezorerie din activitatea de finantare</t>
  </si>
  <si>
    <r>
      <t xml:space="preserve"> </t>
    </r>
    <r>
      <rPr>
        <b/>
        <sz val="10"/>
        <rFont val="Arial"/>
        <family val="2"/>
      </rPr>
      <t xml:space="preserve">rezultatul contabil inaintea impozitarii </t>
    </r>
  </si>
  <si>
    <t xml:space="preserve">  elim. veniturilor si cheltuielilor nelegate de exploatare</t>
  </si>
  <si>
    <t xml:space="preserve"> Metoda indirecta</t>
  </si>
  <si>
    <t xml:space="preserve">               Director general</t>
  </si>
  <si>
    <t xml:space="preserve">    - subventii virate la venituri</t>
  </si>
  <si>
    <t xml:space="preserve">Rate leasing </t>
  </si>
  <si>
    <t>Subventii pentru investitii</t>
  </si>
  <si>
    <t xml:space="preserve">Venituri inregistrate in avans </t>
  </si>
  <si>
    <t>flux net de trezorerie din activitatea de investitii</t>
  </si>
  <si>
    <t>rate credit termen lung</t>
  </si>
  <si>
    <t xml:space="preserve"> +</t>
  </si>
  <si>
    <t xml:space="preserve"> </t>
  </si>
  <si>
    <t xml:space="preserve"> -</t>
  </si>
  <si>
    <t>amortizarea</t>
  </si>
  <si>
    <t>Total</t>
  </si>
  <si>
    <t>acordari de credite pe termen scurt</t>
  </si>
  <si>
    <t xml:space="preserve"> lei</t>
  </si>
  <si>
    <t>Prime de emisiune</t>
  </si>
  <si>
    <t>Alte rezerve + prime de capital</t>
  </si>
  <si>
    <t>Rezerve din reevaluare inainte de 2005</t>
  </si>
  <si>
    <t>Rezerve din reevaluare  2005</t>
  </si>
  <si>
    <t>Rezerve reevaluare 2008</t>
  </si>
  <si>
    <t xml:space="preserve"> -Bugetul statului </t>
  </si>
  <si>
    <t>Rezerve din reevaluare 2011</t>
  </si>
  <si>
    <t xml:space="preserve">Plati avansuri investitii </t>
  </si>
  <si>
    <t xml:space="preserve">dobanzile platite  si cheltuieli asimilate </t>
  </si>
  <si>
    <t>Avansuri pentru   investitii</t>
  </si>
  <si>
    <t>plati pentru investitii</t>
  </si>
  <si>
    <t xml:space="preserve">obligatii leasing + alte datorii </t>
  </si>
  <si>
    <t>Rezerve din reevaluare 2014</t>
  </si>
  <si>
    <t xml:space="preserve">      - alte venituri </t>
  </si>
  <si>
    <t>valoare bruta</t>
  </si>
  <si>
    <t>amortizare</t>
  </si>
  <si>
    <t>valoare neta</t>
  </si>
  <si>
    <t>efecte scontate</t>
  </si>
  <si>
    <t xml:space="preserve">REZULTATUL REPORTAT     TOTAL              </t>
  </si>
  <si>
    <t>Rezultat reportat din profit nerep.  - sd. cr.</t>
  </si>
  <si>
    <t>Rez. Rep. din surpl .de reev. realizat - sd. cr.</t>
  </si>
  <si>
    <t xml:space="preserve">Rezultart reportat din surplusul  realizat din dif de reevaluare </t>
  </si>
  <si>
    <t>Profit nerepartizat 2017</t>
  </si>
  <si>
    <t>Venituri din dif de curs valutar ( credite + leasing))                             -</t>
  </si>
  <si>
    <t xml:space="preserve">chelt din dif de curs valutar (  credite+ leasing))                               +   </t>
  </si>
  <si>
    <t>Profit nerepartizat 2018</t>
  </si>
  <si>
    <t>REZULTATUL EXERCITIULUI              Sold C/D</t>
  </si>
  <si>
    <t>cresteri credite pe termen lung</t>
  </si>
  <si>
    <t xml:space="preserve">Majorare capital social                                                </t>
  </si>
  <si>
    <t xml:space="preserve">Incasare  AM                                                                </t>
  </si>
  <si>
    <t xml:space="preserve">acordari impumuturi                                                            </t>
  </si>
  <si>
    <t xml:space="preserve"> chelt  din proviz pentru impozite amanate                     </t>
  </si>
  <si>
    <t xml:space="preserve">    - venituri din provizioane                                                   </t>
  </si>
  <si>
    <t xml:space="preserve"> Rezultat reportat 2019 </t>
  </si>
  <si>
    <t xml:space="preserve">                 Ing. NAFAREANU VASILE </t>
  </si>
  <si>
    <t xml:space="preserve">Ing. Nafareanu Vasile </t>
  </si>
  <si>
    <t xml:space="preserve">rate leasing </t>
  </si>
  <si>
    <t xml:space="preserve">               Ing.Nafareanu Vasile</t>
  </si>
  <si>
    <t xml:space="preserve">Rezultat reportat 2020  </t>
  </si>
  <si>
    <t xml:space="preserve">Rezultat an 2020 sd  Debitor </t>
  </si>
  <si>
    <t>Imobilizari in curs  - valoare bruta</t>
  </si>
  <si>
    <t xml:space="preserve">                           - valoare neta</t>
  </si>
  <si>
    <t>Materii prime si materiale consumabile  - val. bruta</t>
  </si>
  <si>
    <t xml:space="preserve">                                                         - valoare neta</t>
  </si>
  <si>
    <t>Productia in curs de executie   - val. bruta</t>
  </si>
  <si>
    <t xml:space="preserve">                                             - valoare neta</t>
  </si>
  <si>
    <t xml:space="preserve">                   - amortizare+aj. depreciere</t>
  </si>
  <si>
    <t xml:space="preserve">                           -aj. depreciere</t>
  </si>
  <si>
    <t xml:space="preserve">                                                         - aj. depreciere</t>
  </si>
  <si>
    <t xml:space="preserve">                                             - aj. depreciere</t>
  </si>
  <si>
    <t xml:space="preserve">                                   - aj. depreciere</t>
  </si>
  <si>
    <t xml:space="preserve">    - venituri din  ajustarea activelor fixe si circulante      -</t>
  </si>
  <si>
    <t xml:space="preserve">    -  cheltuieli cu ajustari pentru  deprecieri active fixe si  circulante                        +</t>
  </si>
  <si>
    <t xml:space="preserve">rambursari credite si imprumuturi </t>
  </si>
  <si>
    <t xml:space="preserve">                             -  ajustari pentru deprecieri </t>
  </si>
  <si>
    <t xml:space="preserve">Rezultat an 2021 sd debitor </t>
  </si>
  <si>
    <t>Rezultat an 2019   sd. Debitor.</t>
  </si>
  <si>
    <t>Rezultat reportat 2021</t>
  </si>
  <si>
    <t xml:space="preserve">Rezultat reportat 2022 </t>
  </si>
  <si>
    <t>la data de 31.12.2023</t>
  </si>
  <si>
    <t>Rezultat 2023</t>
  </si>
  <si>
    <t xml:space="preserve">                                    la data de 31 decembrie 2023</t>
  </si>
  <si>
    <t xml:space="preserve">Rezultat an 2022 sd debitor </t>
  </si>
  <si>
    <t>alte venituri financiare</t>
  </si>
  <si>
    <t>alte cheltuieli financiare</t>
  </si>
  <si>
    <t>incasari din participatii</t>
  </si>
  <si>
    <t xml:space="preserve"> la 31 decembrie 2023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</si>
</sst>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0_ ;\-0\ "/>
    <numFmt numFmtId="183" formatCode="\+#,##0;\-#,##0\ "/>
    <numFmt numFmtId="184" formatCode="\+#.##0;\-#.##0\ "/>
    <numFmt numFmtId="185" formatCode="\+0\ ;\-0\ "/>
    <numFmt numFmtId="186" formatCode="#.##0"/>
    <numFmt numFmtId="187" formatCode="#.##000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6" xfId="0" applyFont="1" applyBorder="1" applyAlignment="1">
      <alignment wrapText="1"/>
    </xf>
    <xf numFmtId="185" fontId="1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6" xfId="0" applyNumberForma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82" fontId="1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vertical="center"/>
    </xf>
    <xf numFmtId="182" fontId="0" fillId="0" borderId="20" xfId="0" applyNumberForma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45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5" fontId="0" fillId="0" borderId="0" xfId="0" applyNumberFormat="1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85"/>
  <sheetViews>
    <sheetView zoomScalePageLayoutView="0" workbookViewId="0" topLeftCell="A58">
      <selection activeCell="C13" sqref="C13"/>
    </sheetView>
  </sheetViews>
  <sheetFormatPr defaultColWidth="9.140625" defaultRowHeight="12.75"/>
  <cols>
    <col min="1" max="1" width="54.7109375" style="0" customWidth="1"/>
    <col min="2" max="2" width="4.7109375" style="0" customWidth="1"/>
    <col min="3" max="3" width="18.28125" style="0" customWidth="1"/>
  </cols>
  <sheetData>
    <row r="10" spans="1:2" ht="18">
      <c r="A10" s="3" t="s">
        <v>40</v>
      </c>
      <c r="B10" s="3"/>
    </row>
    <row r="11" spans="1:2" ht="15.75">
      <c r="A11" s="10" t="s">
        <v>192</v>
      </c>
      <c r="B11" s="10"/>
    </row>
    <row r="12" spans="1:2" ht="15.75">
      <c r="A12" s="10"/>
      <c r="B12" s="10"/>
    </row>
    <row r="14" spans="1:3" ht="18.75" thickBot="1">
      <c r="A14" s="3" t="s">
        <v>111</v>
      </c>
      <c r="B14" s="3"/>
      <c r="C14" s="13" t="s">
        <v>125</v>
      </c>
    </row>
    <row r="15" spans="1:3" ht="18">
      <c r="A15" s="14" t="s">
        <v>0</v>
      </c>
      <c r="B15" s="53"/>
      <c r="C15" s="15" t="s">
        <v>39</v>
      </c>
    </row>
    <row r="16" spans="1:3" ht="21" customHeight="1">
      <c r="A16" s="16" t="s">
        <v>41</v>
      </c>
      <c r="B16" s="54"/>
      <c r="C16" s="103"/>
    </row>
    <row r="17" spans="1:3" ht="24.75" customHeight="1">
      <c r="A17" s="17" t="s">
        <v>109</v>
      </c>
      <c r="B17" s="55" t="s">
        <v>119</v>
      </c>
      <c r="C17" s="104">
        <v>-913815</v>
      </c>
    </row>
    <row r="18" spans="1:3" ht="24.75" customHeight="1">
      <c r="A18" s="59" t="s">
        <v>122</v>
      </c>
      <c r="B18" s="55" t="s">
        <v>119</v>
      </c>
      <c r="C18" s="104">
        <v>374210</v>
      </c>
    </row>
    <row r="19" spans="1:3" ht="24.75" customHeight="1">
      <c r="A19" s="59" t="s">
        <v>123</v>
      </c>
      <c r="B19" s="55"/>
      <c r="C19" s="104">
        <f>C17+C18</f>
        <v>-539605</v>
      </c>
    </row>
    <row r="20" spans="1:3" ht="24.75" customHeight="1">
      <c r="A20" s="18" t="s">
        <v>99</v>
      </c>
      <c r="B20" s="56" t="s">
        <v>120</v>
      </c>
      <c r="C20" s="104"/>
    </row>
    <row r="21" spans="1:3" ht="24.75" customHeight="1">
      <c r="A21" s="18" t="s">
        <v>149</v>
      </c>
      <c r="B21" s="56"/>
      <c r="C21" s="104"/>
    </row>
    <row r="22" spans="1:3" ht="24.75" customHeight="1">
      <c r="A22" s="18" t="s">
        <v>150</v>
      </c>
      <c r="B22" s="56"/>
      <c r="C22" s="104"/>
    </row>
    <row r="23" spans="1:3" ht="24.75" customHeight="1">
      <c r="A23" s="18" t="s">
        <v>157</v>
      </c>
      <c r="B23" s="56"/>
      <c r="C23" s="104"/>
    </row>
    <row r="24" spans="1:3" ht="24.75" customHeight="1">
      <c r="A24" s="62" t="s">
        <v>178</v>
      </c>
      <c r="B24" s="56"/>
      <c r="C24" s="104"/>
    </row>
    <row r="25" spans="1:3" ht="24.75" customHeight="1">
      <c r="A25" s="17" t="s">
        <v>158</v>
      </c>
      <c r="B25" s="55" t="s">
        <v>121</v>
      </c>
      <c r="C25" s="104"/>
    </row>
    <row r="26" spans="1:3" ht="24.75" customHeight="1">
      <c r="A26" s="17" t="s">
        <v>177</v>
      </c>
      <c r="B26" s="65"/>
      <c r="C26" s="104">
        <v>1077320</v>
      </c>
    </row>
    <row r="27" spans="1:3" ht="24.75" customHeight="1">
      <c r="A27" s="17" t="s">
        <v>113</v>
      </c>
      <c r="B27" s="55" t="s">
        <v>121</v>
      </c>
      <c r="C27" s="104">
        <v>0</v>
      </c>
    </row>
    <row r="28" spans="1:3" ht="24.75" customHeight="1">
      <c r="A28" s="67" t="s">
        <v>139</v>
      </c>
      <c r="B28" s="55" t="s">
        <v>121</v>
      </c>
      <c r="C28" s="104">
        <v>0</v>
      </c>
    </row>
    <row r="29" spans="1:3" ht="24.75" customHeight="1">
      <c r="A29" s="18" t="s">
        <v>110</v>
      </c>
      <c r="B29" s="56"/>
      <c r="C29" s="104"/>
    </row>
    <row r="30" spans="1:3" ht="24.75" customHeight="1">
      <c r="A30" s="17" t="s">
        <v>190</v>
      </c>
      <c r="B30" s="55" t="s">
        <v>119</v>
      </c>
      <c r="C30" s="104"/>
    </row>
    <row r="31" spans="1:3" ht="24.75" customHeight="1">
      <c r="A31" s="17" t="s">
        <v>189</v>
      </c>
      <c r="B31" s="55" t="s">
        <v>121</v>
      </c>
      <c r="C31" s="104">
        <v>799649</v>
      </c>
    </row>
    <row r="32" spans="1:3" ht="24.75" customHeight="1">
      <c r="A32" s="18" t="s">
        <v>100</v>
      </c>
      <c r="B32" s="56"/>
      <c r="C32" s="58">
        <f>C19-C21+C22+C23+C24-C25-C26-C27-C28+C30-C31</f>
        <v>-2416574</v>
      </c>
    </row>
    <row r="33" spans="1:3" ht="24.75" customHeight="1">
      <c r="A33" s="17" t="s">
        <v>101</v>
      </c>
      <c r="B33" s="55"/>
      <c r="C33" s="105"/>
    </row>
    <row r="34" spans="1:3" ht="24.75" customHeight="1">
      <c r="A34" s="17" t="s">
        <v>102</v>
      </c>
      <c r="B34" s="55" t="s">
        <v>121</v>
      </c>
      <c r="C34" s="104">
        <v>-199813</v>
      </c>
    </row>
    <row r="35" spans="1:3" ht="24.75" customHeight="1">
      <c r="A35" s="17" t="s">
        <v>103</v>
      </c>
      <c r="B35" s="55" t="s">
        <v>121</v>
      </c>
      <c r="C35" s="104">
        <v>425315</v>
      </c>
    </row>
    <row r="36" spans="1:3" ht="24.75" customHeight="1">
      <c r="A36" s="17" t="s">
        <v>104</v>
      </c>
      <c r="B36" s="55" t="s">
        <v>119</v>
      </c>
      <c r="C36" s="104">
        <v>13157480</v>
      </c>
    </row>
    <row r="37" spans="1:3" ht="24.75" customHeight="1">
      <c r="A37" s="17" t="s">
        <v>106</v>
      </c>
      <c r="B37" s="55" t="s">
        <v>119</v>
      </c>
      <c r="C37" s="104"/>
    </row>
    <row r="38" spans="1:3" ht="24.75" customHeight="1">
      <c r="A38" s="17" t="s">
        <v>105</v>
      </c>
      <c r="B38" s="55" t="s">
        <v>119</v>
      </c>
      <c r="C38" s="104">
        <v>-13127632</v>
      </c>
    </row>
    <row r="39" spans="1:3" ht="24.75" customHeight="1">
      <c r="A39" s="17" t="s">
        <v>42</v>
      </c>
      <c r="B39" s="55" t="s">
        <v>121</v>
      </c>
      <c r="C39" s="104"/>
    </row>
    <row r="40" spans="1:3" ht="24.75" customHeight="1">
      <c r="A40" s="18" t="s">
        <v>107</v>
      </c>
      <c r="B40" s="56"/>
      <c r="C40" s="58">
        <f>C32-C34-C35+C36+C37+C38-C39</f>
        <v>-2612228</v>
      </c>
    </row>
    <row r="41" spans="1:3" ht="24.75" customHeight="1">
      <c r="A41" s="16" t="s">
        <v>43</v>
      </c>
      <c r="B41" s="54"/>
      <c r="C41" s="105"/>
    </row>
    <row r="42" spans="1:3" ht="24.75" customHeight="1">
      <c r="A42" s="16" t="s">
        <v>133</v>
      </c>
      <c r="B42" s="54"/>
      <c r="C42" s="105"/>
    </row>
    <row r="43" spans="1:3" ht="24.75" customHeight="1">
      <c r="A43" s="62" t="s">
        <v>136</v>
      </c>
      <c r="B43" s="55" t="s">
        <v>121</v>
      </c>
      <c r="C43" s="104"/>
    </row>
    <row r="44" spans="1:3" ht="24.75" customHeight="1">
      <c r="A44" s="62" t="s">
        <v>191</v>
      </c>
      <c r="B44" s="55" t="s">
        <v>119</v>
      </c>
      <c r="C44" s="104"/>
    </row>
    <row r="45" spans="1:3" ht="24.75" customHeight="1">
      <c r="A45" s="18" t="s">
        <v>117</v>
      </c>
      <c r="B45" s="56"/>
      <c r="C45" s="49">
        <f>-C42-C43+C44</f>
        <v>0</v>
      </c>
    </row>
    <row r="46" spans="1:3" ht="24.75" customHeight="1">
      <c r="A46" s="16" t="s">
        <v>44</v>
      </c>
      <c r="B46" s="54"/>
      <c r="C46" s="105"/>
    </row>
    <row r="47" spans="1:3" ht="24.75" customHeight="1">
      <c r="A47" s="66" t="s">
        <v>154</v>
      </c>
      <c r="B47" s="54"/>
      <c r="C47" s="105"/>
    </row>
    <row r="48" spans="1:3" s="50" customFormat="1" ht="24.75" customHeight="1">
      <c r="A48" s="60" t="s">
        <v>155</v>
      </c>
      <c r="B48" s="61" t="s">
        <v>119</v>
      </c>
      <c r="C48" s="105"/>
    </row>
    <row r="49" spans="1:3" s="50" customFormat="1" ht="24.75" customHeight="1">
      <c r="A49" s="60" t="s">
        <v>124</v>
      </c>
      <c r="B49" s="61" t="s">
        <v>119</v>
      </c>
      <c r="C49" s="105"/>
    </row>
    <row r="50" spans="1:3" ht="24.75" customHeight="1">
      <c r="A50" s="69" t="s">
        <v>143</v>
      </c>
      <c r="B50" s="55" t="s">
        <v>121</v>
      </c>
      <c r="C50" s="104"/>
    </row>
    <row r="51" spans="1:3" ht="24.75" customHeight="1">
      <c r="A51" s="17" t="s">
        <v>153</v>
      </c>
      <c r="B51" s="55" t="s">
        <v>119</v>
      </c>
      <c r="C51" s="104"/>
    </row>
    <row r="52" spans="1:3" ht="24.75" customHeight="1">
      <c r="A52" s="67" t="s">
        <v>156</v>
      </c>
      <c r="B52" s="55"/>
      <c r="C52" s="104"/>
    </row>
    <row r="53" spans="1:3" ht="24.75" customHeight="1">
      <c r="A53" s="17" t="s">
        <v>179</v>
      </c>
      <c r="B53" s="55" t="s">
        <v>121</v>
      </c>
      <c r="C53" s="104">
        <v>3726793</v>
      </c>
    </row>
    <row r="54" spans="1:3" ht="24.75" customHeight="1">
      <c r="A54" s="17" t="s">
        <v>45</v>
      </c>
      <c r="B54" s="55" t="s">
        <v>121</v>
      </c>
      <c r="C54" s="104"/>
    </row>
    <row r="55" spans="1:3" ht="24.75" customHeight="1">
      <c r="A55" s="17" t="s">
        <v>134</v>
      </c>
      <c r="B55" s="55" t="s">
        <v>121</v>
      </c>
      <c r="C55" s="104"/>
    </row>
    <row r="56" spans="1:3" ht="24.75" customHeight="1">
      <c r="A56" s="17" t="s">
        <v>162</v>
      </c>
      <c r="B56" s="55" t="s">
        <v>121</v>
      </c>
      <c r="C56" s="104"/>
    </row>
    <row r="57" spans="1:3" ht="24.75" customHeight="1">
      <c r="A57" s="18" t="s">
        <v>108</v>
      </c>
      <c r="B57" s="56"/>
      <c r="C57" s="49">
        <f>C48+C49-C50+C51+C52-C53-C54-C55-C56</f>
        <v>-3726793</v>
      </c>
    </row>
    <row r="58" spans="1:3" ht="24.75" customHeight="1">
      <c r="A58" s="18" t="s">
        <v>46</v>
      </c>
      <c r="B58" s="56"/>
      <c r="C58" s="49">
        <f>C40+C45+C57</f>
        <v>-6339021</v>
      </c>
    </row>
    <row r="59" spans="1:3" ht="24.75" customHeight="1" thickBot="1">
      <c r="A59" s="18" t="s">
        <v>47</v>
      </c>
      <c r="B59" s="56"/>
      <c r="C59" s="106">
        <v>6715296</v>
      </c>
    </row>
    <row r="60" spans="1:3" ht="24.75" customHeight="1" thickBot="1">
      <c r="A60" s="19" t="s">
        <v>48</v>
      </c>
      <c r="B60" s="57"/>
      <c r="C60" s="106">
        <v>376275</v>
      </c>
    </row>
    <row r="61" spans="1:3" ht="12.75">
      <c r="A61" s="11"/>
      <c r="B61" s="11"/>
      <c r="C61" s="107">
        <v>-6339021</v>
      </c>
    </row>
    <row r="62" spans="1:3" ht="12.75">
      <c r="A62" s="11"/>
      <c r="B62" s="11"/>
      <c r="C62" s="107"/>
    </row>
    <row r="63" spans="1:3" ht="12.75">
      <c r="A63" s="11"/>
      <c r="B63" s="11"/>
      <c r="C63" s="102"/>
    </row>
    <row r="64" spans="1:3" ht="12.75">
      <c r="A64" t="s">
        <v>112</v>
      </c>
      <c r="C64" s="102" t="s">
        <v>76</v>
      </c>
    </row>
    <row r="65" spans="1:3" ht="12.75">
      <c r="A65" t="s">
        <v>163</v>
      </c>
      <c r="C65" s="102" t="s">
        <v>49</v>
      </c>
    </row>
    <row r="66" spans="1:3" ht="12.75">
      <c r="A66" s="11"/>
      <c r="B66" s="11"/>
      <c r="C66" s="102"/>
    </row>
    <row r="67" spans="1:3" ht="12.75">
      <c r="A67" s="11"/>
      <c r="B67" s="11"/>
      <c r="C67" s="102"/>
    </row>
    <row r="68" spans="1:3" ht="12.75">
      <c r="A68" s="11"/>
      <c r="B68" s="11"/>
      <c r="C68" s="102"/>
    </row>
    <row r="69" spans="1:3" ht="12.75">
      <c r="A69" s="11"/>
      <c r="B69" s="11"/>
      <c r="C69" s="102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55">
      <selection activeCell="E10" sqref="E10"/>
    </sheetView>
  </sheetViews>
  <sheetFormatPr defaultColWidth="9.140625" defaultRowHeight="12.75"/>
  <cols>
    <col min="1" max="1" width="4.8515625" style="0" customWidth="1"/>
    <col min="2" max="2" width="46.28125" style="0" customWidth="1"/>
    <col min="3" max="3" width="3.421875" style="0" customWidth="1"/>
    <col min="4" max="5" width="12.7109375" style="0" customWidth="1"/>
    <col min="6" max="6" width="12.57421875" style="0" customWidth="1"/>
  </cols>
  <sheetData>
    <row r="1" spans="2:3" ht="18">
      <c r="B1" s="3" t="s">
        <v>77</v>
      </c>
      <c r="C1" s="3"/>
    </row>
    <row r="2" spans="2:3" ht="18">
      <c r="B2" s="3" t="s">
        <v>187</v>
      </c>
      <c r="C2" s="3"/>
    </row>
    <row r="3" spans="1:6" ht="13.5" thickBot="1">
      <c r="A3" s="26" t="s">
        <v>5</v>
      </c>
      <c r="F3" s="12" t="s">
        <v>52</v>
      </c>
    </row>
    <row r="4" spans="1:6" ht="12.75">
      <c r="A4" s="27"/>
      <c r="B4" s="23" t="s">
        <v>0</v>
      </c>
      <c r="C4" s="23"/>
      <c r="D4" s="21">
        <v>2022</v>
      </c>
      <c r="E4" s="21">
        <v>2023</v>
      </c>
      <c r="F4" s="22" t="s">
        <v>55</v>
      </c>
    </row>
    <row r="5" spans="1:6" ht="15.75">
      <c r="A5" s="24" t="s">
        <v>1</v>
      </c>
      <c r="B5" s="5" t="s">
        <v>2</v>
      </c>
      <c r="C5" s="9"/>
      <c r="D5" s="45"/>
      <c r="E5" s="45"/>
      <c r="F5" s="46"/>
    </row>
    <row r="6" spans="1:6" ht="12.75">
      <c r="A6" s="28" t="s">
        <v>3</v>
      </c>
      <c r="B6" s="6" t="s">
        <v>4</v>
      </c>
      <c r="C6" s="9"/>
      <c r="D6" s="38"/>
      <c r="E6" s="38"/>
      <c r="F6" s="41"/>
    </row>
    <row r="7" spans="1:6" ht="12.75">
      <c r="A7" s="28"/>
      <c r="B7" s="6" t="s">
        <v>140</v>
      </c>
      <c r="C7" s="9"/>
      <c r="D7" s="38"/>
      <c r="E7" s="38"/>
      <c r="F7" s="68">
        <f>E7-D7</f>
        <v>0</v>
      </c>
    </row>
    <row r="8" spans="1:6" ht="12.75">
      <c r="A8" s="28"/>
      <c r="B8" s="6" t="s">
        <v>141</v>
      </c>
      <c r="C8" s="9"/>
      <c r="D8" s="38"/>
      <c r="E8" s="38"/>
      <c r="F8" s="68">
        <f>E8-D8</f>
        <v>0</v>
      </c>
    </row>
    <row r="9" spans="1:6" ht="12.75">
      <c r="A9" s="28"/>
      <c r="B9" s="6" t="s">
        <v>142</v>
      </c>
      <c r="C9" s="9"/>
      <c r="D9" s="38">
        <f>D7-D8</f>
        <v>0</v>
      </c>
      <c r="E9" s="38">
        <f>E7-E8</f>
        <v>0</v>
      </c>
      <c r="F9" s="41">
        <f>E9-D9</f>
        <v>0</v>
      </c>
    </row>
    <row r="10" spans="1:6" ht="12.75">
      <c r="A10" s="28" t="s">
        <v>6</v>
      </c>
      <c r="B10" s="6" t="s">
        <v>8</v>
      </c>
      <c r="C10" s="9"/>
      <c r="D10" s="38">
        <f>D11+D14+D17</f>
        <v>2106575</v>
      </c>
      <c r="E10" s="38">
        <f>E11+E14+E17</f>
        <v>1623768</v>
      </c>
      <c r="F10" s="39">
        <f aca="true" t="shared" si="0" ref="F10:F17">E10-D10</f>
        <v>-482807</v>
      </c>
    </row>
    <row r="11" spans="1:6" ht="12.75">
      <c r="A11" s="28"/>
      <c r="B11" s="7" t="s">
        <v>96</v>
      </c>
      <c r="C11" s="9"/>
      <c r="D11" s="40">
        <v>137976</v>
      </c>
      <c r="E11" s="40">
        <v>137976</v>
      </c>
      <c r="F11" s="41">
        <f t="shared" si="0"/>
        <v>0</v>
      </c>
    </row>
    <row r="12" spans="1:6" ht="12.75">
      <c r="A12" s="28"/>
      <c r="B12" s="7" t="s">
        <v>78</v>
      </c>
      <c r="C12" s="9"/>
      <c r="D12" s="40">
        <v>14681269</v>
      </c>
      <c r="E12" s="40">
        <v>10178704</v>
      </c>
      <c r="F12" s="41">
        <f>E12-D12</f>
        <v>-4502565</v>
      </c>
    </row>
    <row r="13" spans="1:8" ht="12.75">
      <c r="A13" s="28"/>
      <c r="B13" s="7" t="s">
        <v>172</v>
      </c>
      <c r="C13" s="9"/>
      <c r="D13" s="40">
        <v>12712670</v>
      </c>
      <c r="E13" s="40">
        <v>8692912</v>
      </c>
      <c r="F13" s="41">
        <f t="shared" si="0"/>
        <v>-4019758</v>
      </c>
      <c r="H13" s="102"/>
    </row>
    <row r="14" spans="1:6" ht="12.75">
      <c r="A14" s="28"/>
      <c r="B14" s="7" t="s">
        <v>79</v>
      </c>
      <c r="C14" s="9"/>
      <c r="D14" s="42">
        <f>D12-D13</f>
        <v>1968599</v>
      </c>
      <c r="E14" s="42">
        <f>E12-E13</f>
        <v>1485792</v>
      </c>
      <c r="F14" s="43">
        <f t="shared" si="0"/>
        <v>-482807</v>
      </c>
    </row>
    <row r="15" spans="1:6" ht="12.75">
      <c r="A15" s="28"/>
      <c r="B15" s="9" t="s">
        <v>166</v>
      </c>
      <c r="C15" s="9"/>
      <c r="D15" s="42"/>
      <c r="E15" s="42">
        <v>0</v>
      </c>
      <c r="F15" s="43">
        <f t="shared" si="0"/>
        <v>0</v>
      </c>
    </row>
    <row r="16" spans="1:6" ht="12.75">
      <c r="A16" s="28"/>
      <c r="B16" s="7" t="s">
        <v>173</v>
      </c>
      <c r="C16" s="9"/>
      <c r="D16" s="42"/>
      <c r="E16" s="42">
        <v>0</v>
      </c>
      <c r="F16" s="43">
        <f t="shared" si="0"/>
        <v>0</v>
      </c>
    </row>
    <row r="17" spans="1:6" ht="12.75">
      <c r="A17" s="28"/>
      <c r="B17" s="7" t="s">
        <v>167</v>
      </c>
      <c r="C17" s="9"/>
      <c r="D17" s="40">
        <f>D15-D16</f>
        <v>0</v>
      </c>
      <c r="E17" s="40">
        <f>E15-E16</f>
        <v>0</v>
      </c>
      <c r="F17" s="41">
        <f t="shared" si="0"/>
        <v>0</v>
      </c>
    </row>
    <row r="18" spans="1:6" ht="12.75">
      <c r="A18" s="28" t="s">
        <v>9</v>
      </c>
      <c r="B18" s="6" t="s">
        <v>7</v>
      </c>
      <c r="C18" s="9"/>
      <c r="D18" s="40"/>
      <c r="E18" s="40"/>
      <c r="F18" s="41"/>
    </row>
    <row r="19" spans="1:6" ht="12.75">
      <c r="A19" s="28"/>
      <c r="B19" s="7" t="s">
        <v>80</v>
      </c>
      <c r="C19" s="9"/>
      <c r="D19" s="40">
        <v>308141</v>
      </c>
      <c r="E19" s="40"/>
      <c r="F19" s="41">
        <f>E19-D19</f>
        <v>-308141</v>
      </c>
    </row>
    <row r="20" spans="1:6" ht="12.75">
      <c r="A20" s="28"/>
      <c r="B20" s="7" t="s">
        <v>81</v>
      </c>
      <c r="C20" s="9"/>
      <c r="D20" s="40">
        <v>0</v>
      </c>
      <c r="E20" s="40">
        <v>0</v>
      </c>
      <c r="F20" s="41">
        <f>E20-D20</f>
        <v>0</v>
      </c>
    </row>
    <row r="21" spans="1:6" ht="12.75">
      <c r="A21" s="28"/>
      <c r="B21" s="6" t="s">
        <v>58</v>
      </c>
      <c r="C21" s="9"/>
      <c r="D21" s="38">
        <f>D19+D20</f>
        <v>308141</v>
      </c>
      <c r="E21" s="38">
        <f>E19+E20</f>
        <v>0</v>
      </c>
      <c r="F21" s="39">
        <f>E21-D21</f>
        <v>-308141</v>
      </c>
    </row>
    <row r="22" spans="1:6" ht="12.75">
      <c r="A22" s="28"/>
      <c r="B22" s="6" t="s">
        <v>59</v>
      </c>
      <c r="C22" s="9"/>
      <c r="D22" s="38">
        <f>D10+D21+D6+D9</f>
        <v>2414716</v>
      </c>
      <c r="E22" s="38">
        <f>E10+E21+E6+E9</f>
        <v>1623768</v>
      </c>
      <c r="F22" s="39">
        <f>E22-D22</f>
        <v>-790948</v>
      </c>
    </row>
    <row r="23" spans="1:6" ht="15.75">
      <c r="A23" s="24" t="s">
        <v>10</v>
      </c>
      <c r="B23" s="5" t="s">
        <v>11</v>
      </c>
      <c r="C23" s="9"/>
      <c r="D23" s="45"/>
      <c r="E23" s="45"/>
      <c r="F23" s="46"/>
    </row>
    <row r="24" spans="1:6" ht="12.75">
      <c r="A24" s="28" t="s">
        <v>3</v>
      </c>
      <c r="B24" s="6" t="s">
        <v>12</v>
      </c>
      <c r="C24" s="9"/>
      <c r="D24" s="38"/>
      <c r="E24" s="38"/>
      <c r="F24" s="39"/>
    </row>
    <row r="25" spans="1:6" ht="12.75">
      <c r="A25" s="28"/>
      <c r="B25" s="7" t="s">
        <v>168</v>
      </c>
      <c r="C25" s="9"/>
      <c r="D25" s="40">
        <v>1402481</v>
      </c>
      <c r="E25" s="40">
        <v>1210216</v>
      </c>
      <c r="F25" s="41">
        <f aca="true" t="shared" si="1" ref="F25:F36">E25-D25</f>
        <v>-192265</v>
      </c>
    </row>
    <row r="26" spans="1:6" ht="12.75" customHeight="1">
      <c r="A26" s="28"/>
      <c r="B26" s="7" t="s">
        <v>174</v>
      </c>
      <c r="C26" s="9"/>
      <c r="D26" s="40">
        <v>326597</v>
      </c>
      <c r="E26" s="40">
        <v>280874</v>
      </c>
      <c r="F26" s="41">
        <f t="shared" si="1"/>
        <v>-45723</v>
      </c>
    </row>
    <row r="27" spans="1:6" ht="12.75">
      <c r="A27" s="28"/>
      <c r="B27" s="7" t="s">
        <v>169</v>
      </c>
      <c r="C27" s="9"/>
      <c r="D27" s="40">
        <f>D25-D26</f>
        <v>1075884</v>
      </c>
      <c r="E27" s="40">
        <f>E25-E26</f>
        <v>929342</v>
      </c>
      <c r="F27" s="41">
        <f t="shared" si="1"/>
        <v>-146542</v>
      </c>
    </row>
    <row r="28" spans="1:6" ht="12.75">
      <c r="A28" s="28"/>
      <c r="B28" s="7" t="s">
        <v>170</v>
      </c>
      <c r="C28" s="9"/>
      <c r="D28" s="40"/>
      <c r="E28" s="40">
        <v>0</v>
      </c>
      <c r="F28" s="41">
        <f t="shared" si="1"/>
        <v>0</v>
      </c>
    </row>
    <row r="29" spans="1:6" ht="12.75">
      <c r="A29" s="28"/>
      <c r="B29" s="7" t="s">
        <v>175</v>
      </c>
      <c r="C29" s="9"/>
      <c r="D29" s="40"/>
      <c r="E29" s="40">
        <v>0</v>
      </c>
      <c r="F29" s="41">
        <f t="shared" si="1"/>
        <v>0</v>
      </c>
    </row>
    <row r="30" spans="1:6" ht="12.75">
      <c r="A30" s="28"/>
      <c r="B30" s="7" t="s">
        <v>171</v>
      </c>
      <c r="C30" s="9"/>
      <c r="D30" s="40">
        <f>D28-D29</f>
        <v>0</v>
      </c>
      <c r="E30" s="40">
        <f>E28-E29</f>
        <v>0</v>
      </c>
      <c r="F30" s="41">
        <f t="shared" si="1"/>
        <v>0</v>
      </c>
    </row>
    <row r="31" spans="1:6" ht="12.75">
      <c r="A31" s="28"/>
      <c r="B31" s="7" t="s">
        <v>82</v>
      </c>
      <c r="C31" s="9"/>
      <c r="D31" s="38">
        <v>260615</v>
      </c>
      <c r="E31" s="38">
        <v>191484</v>
      </c>
      <c r="F31" s="39">
        <f t="shared" si="1"/>
        <v>-69131</v>
      </c>
    </row>
    <row r="32" spans="1:6" ht="12.75">
      <c r="A32" s="28"/>
      <c r="B32" s="7" t="s">
        <v>176</v>
      </c>
      <c r="C32" s="9"/>
      <c r="D32" s="40">
        <v>189969</v>
      </c>
      <c r="E32" s="40">
        <v>174109</v>
      </c>
      <c r="F32" s="41">
        <f t="shared" si="1"/>
        <v>-15860</v>
      </c>
    </row>
    <row r="33" spans="1:6" ht="12.75">
      <c r="A33" s="28"/>
      <c r="B33" s="7" t="s">
        <v>83</v>
      </c>
      <c r="C33" s="9"/>
      <c r="D33" s="40">
        <f>D31-D32</f>
        <v>70646</v>
      </c>
      <c r="E33" s="40">
        <f>E31-E32</f>
        <v>17375</v>
      </c>
      <c r="F33" s="41">
        <f t="shared" si="1"/>
        <v>-53271</v>
      </c>
    </row>
    <row r="34" spans="1:6" ht="12.75">
      <c r="A34" s="28"/>
      <c r="B34" s="7" t="s">
        <v>84</v>
      </c>
      <c r="C34" s="9"/>
      <c r="D34" s="40">
        <v>23916</v>
      </c>
      <c r="E34" s="40">
        <v>23916</v>
      </c>
      <c r="F34" s="41">
        <f t="shared" si="1"/>
        <v>0</v>
      </c>
    </row>
    <row r="35" spans="1:6" ht="12.75">
      <c r="A35" s="28"/>
      <c r="B35" s="7" t="s">
        <v>135</v>
      </c>
      <c r="C35" s="9"/>
      <c r="D35" s="40"/>
      <c r="E35" s="40"/>
      <c r="F35" s="41">
        <f t="shared" si="1"/>
        <v>0</v>
      </c>
    </row>
    <row r="36" spans="1:6" ht="12.75">
      <c r="A36" s="28"/>
      <c r="B36" s="6" t="s">
        <v>58</v>
      </c>
      <c r="C36" s="9"/>
      <c r="D36" s="38">
        <f>D27+D30+D33+D34+D35</f>
        <v>1170446</v>
      </c>
      <c r="E36" s="38">
        <f>E27+E30+E33+E34+E35</f>
        <v>970633</v>
      </c>
      <c r="F36" s="39">
        <f t="shared" si="1"/>
        <v>-199813</v>
      </c>
    </row>
    <row r="37" spans="1:6" ht="12.75">
      <c r="A37" s="28" t="s">
        <v>6</v>
      </c>
      <c r="B37" s="6" t="s">
        <v>13</v>
      </c>
      <c r="C37" s="9"/>
      <c r="D37" s="40"/>
      <c r="E37" s="40"/>
      <c r="F37" s="41"/>
    </row>
    <row r="38" spans="1:6" ht="12.75">
      <c r="A38" s="28"/>
      <c r="B38" s="7" t="s">
        <v>85</v>
      </c>
      <c r="C38" s="9"/>
      <c r="D38" s="40">
        <v>1724681</v>
      </c>
      <c r="E38" s="40">
        <v>1800782</v>
      </c>
      <c r="F38" s="41">
        <f aca="true" t="shared" si="2" ref="F38:F46">E38-D38</f>
        <v>76101</v>
      </c>
    </row>
    <row r="39" spans="1:6" ht="12.75">
      <c r="A39" s="28"/>
      <c r="B39" s="7" t="s">
        <v>180</v>
      </c>
      <c r="C39" s="9"/>
      <c r="D39" s="40">
        <v>1628578</v>
      </c>
      <c r="E39" s="40">
        <v>1315413</v>
      </c>
      <c r="F39" s="41">
        <f t="shared" si="2"/>
        <v>-313165</v>
      </c>
    </row>
    <row r="40" spans="1:6" ht="12.75">
      <c r="A40" s="28"/>
      <c r="B40" s="7" t="s">
        <v>86</v>
      </c>
      <c r="C40" s="9"/>
      <c r="D40" s="40">
        <f>D38-D39</f>
        <v>96103</v>
      </c>
      <c r="E40" s="40">
        <f>E38-E39</f>
        <v>485369</v>
      </c>
      <c r="F40" s="41">
        <f t="shared" si="2"/>
        <v>389266</v>
      </c>
    </row>
    <row r="41" spans="1:6" ht="12.75">
      <c r="A41" s="28"/>
      <c r="B41" s="7" t="s">
        <v>81</v>
      </c>
      <c r="C41" s="9"/>
      <c r="D41" s="40">
        <v>98527</v>
      </c>
      <c r="E41" s="40">
        <v>134576</v>
      </c>
      <c r="F41" s="41">
        <f t="shared" si="2"/>
        <v>36049</v>
      </c>
    </row>
    <row r="42" spans="1:6" ht="12.75">
      <c r="A42" s="28"/>
      <c r="B42" s="6" t="s">
        <v>58</v>
      </c>
      <c r="C42" s="9"/>
      <c r="D42" s="38">
        <f>D40+D41</f>
        <v>194630</v>
      </c>
      <c r="E42" s="38">
        <f>E40+E41</f>
        <v>619945</v>
      </c>
      <c r="F42" s="39">
        <f t="shared" si="2"/>
        <v>425315</v>
      </c>
    </row>
    <row r="43" spans="1:6" ht="12.75">
      <c r="A43" s="28" t="s">
        <v>9</v>
      </c>
      <c r="B43" s="6" t="s">
        <v>14</v>
      </c>
      <c r="C43" s="9"/>
      <c r="D43" s="40"/>
      <c r="E43" s="40"/>
      <c r="F43" s="39">
        <f t="shared" si="2"/>
        <v>0</v>
      </c>
    </row>
    <row r="44" spans="1:6" ht="12.75">
      <c r="A44" s="28" t="s">
        <v>15</v>
      </c>
      <c r="B44" s="6" t="s">
        <v>60</v>
      </c>
      <c r="C44" s="9"/>
      <c r="D44" s="40">
        <v>6715296</v>
      </c>
      <c r="E44" s="40">
        <v>376275</v>
      </c>
      <c r="F44" s="41">
        <f t="shared" si="2"/>
        <v>-6339021</v>
      </c>
    </row>
    <row r="45" spans="1:7" ht="12.75">
      <c r="A45" s="28"/>
      <c r="B45" s="6" t="s">
        <v>61</v>
      </c>
      <c r="C45" s="9"/>
      <c r="D45" s="40">
        <f>D36+D40+D41+D44+D43</f>
        <v>8080372</v>
      </c>
      <c r="E45" s="40">
        <f>E36+E40+E41+E44+E43</f>
        <v>1966853</v>
      </c>
      <c r="F45" s="41">
        <f t="shared" si="2"/>
        <v>-6113519</v>
      </c>
      <c r="G45" s="47"/>
    </row>
    <row r="46" spans="1:6" ht="12.75">
      <c r="A46" s="28" t="s">
        <v>16</v>
      </c>
      <c r="B46" s="6" t="s">
        <v>62</v>
      </c>
      <c r="C46" s="9"/>
      <c r="D46" s="38">
        <v>828527</v>
      </c>
      <c r="E46" s="38">
        <v>905361</v>
      </c>
      <c r="F46" s="39">
        <f t="shared" si="2"/>
        <v>76834</v>
      </c>
    </row>
    <row r="47" spans="1:6" ht="25.5">
      <c r="A47" s="28" t="s">
        <v>17</v>
      </c>
      <c r="B47" s="8" t="s">
        <v>18</v>
      </c>
      <c r="C47" s="9"/>
      <c r="D47" s="40"/>
      <c r="E47" s="40"/>
      <c r="F47" s="41"/>
    </row>
    <row r="48" spans="1:6" ht="12.75">
      <c r="A48" s="28"/>
      <c r="B48" s="7" t="s">
        <v>87</v>
      </c>
      <c r="C48" s="9"/>
      <c r="D48" s="40">
        <v>2832732</v>
      </c>
      <c r="E48" s="40">
        <v>14229765</v>
      </c>
      <c r="F48" s="41">
        <f aca="true" t="shared" si="3" ref="F48:F61">E48-D48</f>
        <v>11397033</v>
      </c>
    </row>
    <row r="49" spans="1:6" ht="12.75">
      <c r="A49" s="28"/>
      <c r="B49" s="7" t="s">
        <v>88</v>
      </c>
      <c r="C49" s="9"/>
      <c r="D49" s="40">
        <v>109257</v>
      </c>
      <c r="E49" s="40">
        <v>44729</v>
      </c>
      <c r="F49" s="41">
        <f t="shared" si="3"/>
        <v>-64528</v>
      </c>
    </row>
    <row r="50" spans="1:6" ht="12.75">
      <c r="A50" s="28"/>
      <c r="B50" s="7" t="s">
        <v>89</v>
      </c>
      <c r="C50" s="9"/>
      <c r="D50" s="40">
        <v>1698924</v>
      </c>
      <c r="E50" s="40">
        <v>15680043</v>
      </c>
      <c r="F50" s="41">
        <f t="shared" si="3"/>
        <v>13981119</v>
      </c>
    </row>
    <row r="51" spans="1:6" ht="12.75">
      <c r="A51" s="28"/>
      <c r="B51" s="7" t="s">
        <v>90</v>
      </c>
      <c r="C51" s="9"/>
      <c r="D51" s="40"/>
      <c r="E51" s="40"/>
      <c r="F51" s="41">
        <f t="shared" si="3"/>
        <v>0</v>
      </c>
    </row>
    <row r="52" spans="1:6" ht="25.5">
      <c r="A52" s="28"/>
      <c r="B52" s="7" t="s">
        <v>91</v>
      </c>
      <c r="C52" s="9"/>
      <c r="D52" s="40">
        <v>1298977</v>
      </c>
      <c r="E52" s="40">
        <v>539866</v>
      </c>
      <c r="F52" s="41">
        <f t="shared" si="3"/>
        <v>-759111</v>
      </c>
    </row>
    <row r="53" spans="1:6" ht="12.75">
      <c r="A53" s="28"/>
      <c r="B53" s="7" t="s">
        <v>97</v>
      </c>
      <c r="C53" s="9"/>
      <c r="D53" s="40">
        <v>0</v>
      </c>
      <c r="E53" s="40">
        <v>0</v>
      </c>
      <c r="F53" s="41">
        <f t="shared" si="3"/>
        <v>0</v>
      </c>
    </row>
    <row r="54" spans="1:6" ht="12.75">
      <c r="A54" s="28"/>
      <c r="B54" s="63" t="s">
        <v>131</v>
      </c>
      <c r="C54" s="9"/>
      <c r="D54" s="40">
        <v>6956</v>
      </c>
      <c r="E54" s="40">
        <v>5069</v>
      </c>
      <c r="F54" s="41">
        <f t="shared" si="3"/>
        <v>-1887</v>
      </c>
    </row>
    <row r="55" spans="1:6" ht="12.75">
      <c r="A55" s="28"/>
      <c r="B55" s="7" t="s">
        <v>94</v>
      </c>
      <c r="C55" s="9"/>
      <c r="D55" s="40">
        <v>0</v>
      </c>
      <c r="E55" s="40">
        <v>0</v>
      </c>
      <c r="F55" s="41">
        <f t="shared" si="3"/>
        <v>0</v>
      </c>
    </row>
    <row r="56" spans="1:6" ht="12.75">
      <c r="A56" s="28"/>
      <c r="B56" s="7" t="s">
        <v>56</v>
      </c>
      <c r="C56" s="9"/>
      <c r="D56" s="40">
        <v>1291981</v>
      </c>
      <c r="E56" s="40">
        <v>534797</v>
      </c>
      <c r="F56" s="41">
        <f t="shared" si="3"/>
        <v>-757184</v>
      </c>
    </row>
    <row r="57" spans="1:6" ht="12.75">
      <c r="A57" s="28"/>
      <c r="B57" s="7" t="s">
        <v>95</v>
      </c>
      <c r="C57" s="9"/>
      <c r="D57" s="40"/>
      <c r="E57" s="40"/>
      <c r="F57" s="41">
        <f t="shared" si="3"/>
        <v>0</v>
      </c>
    </row>
    <row r="58" spans="1:6" ht="12.75">
      <c r="A58" s="28"/>
      <c r="B58" s="7" t="s">
        <v>114</v>
      </c>
      <c r="C58" s="9"/>
      <c r="D58" s="40">
        <v>0</v>
      </c>
      <c r="E58" s="40">
        <v>35673</v>
      </c>
      <c r="F58" s="41">
        <f t="shared" si="3"/>
        <v>35673</v>
      </c>
    </row>
    <row r="59" spans="1:6" ht="12.75">
      <c r="A59" s="28"/>
      <c r="B59" s="6" t="s">
        <v>58</v>
      </c>
      <c r="C59" s="9"/>
      <c r="D59" s="40">
        <f>D48+D49+D50+D51+D52</f>
        <v>5939890</v>
      </c>
      <c r="E59" s="40">
        <f>E48+E49+E50+E51+E52</f>
        <v>30494403</v>
      </c>
      <c r="F59" s="41">
        <f t="shared" si="3"/>
        <v>24554513</v>
      </c>
    </row>
    <row r="60" spans="1:6" ht="25.5">
      <c r="A60" s="28" t="s">
        <v>19</v>
      </c>
      <c r="B60" s="6" t="s">
        <v>63</v>
      </c>
      <c r="C60" s="9"/>
      <c r="D60" s="40">
        <f>D45+D46-D59-D71</f>
        <v>2969009</v>
      </c>
      <c r="E60" s="40">
        <f>E45+E46-E59-E71</f>
        <v>-27622189</v>
      </c>
      <c r="F60" s="41">
        <f t="shared" si="3"/>
        <v>-30591198</v>
      </c>
    </row>
    <row r="61" spans="1:6" ht="12.75">
      <c r="A61" s="28"/>
      <c r="B61" s="6" t="s">
        <v>64</v>
      </c>
      <c r="C61" s="9"/>
      <c r="D61" s="40">
        <f>D22+D60</f>
        <v>5383725</v>
      </c>
      <c r="E61" s="40">
        <f>E22+E60</f>
        <v>-25998421</v>
      </c>
      <c r="F61" s="41">
        <f t="shared" si="3"/>
        <v>-31382146</v>
      </c>
    </row>
    <row r="62" spans="1:6" ht="25.5">
      <c r="A62" s="28" t="s">
        <v>20</v>
      </c>
      <c r="B62" s="6" t="s">
        <v>98</v>
      </c>
      <c r="C62" s="9"/>
      <c r="D62" s="40"/>
      <c r="E62" s="40"/>
      <c r="F62" s="41"/>
    </row>
    <row r="63" spans="1:6" ht="12.75">
      <c r="A63" s="28"/>
      <c r="B63" s="9" t="s">
        <v>118</v>
      </c>
      <c r="C63" s="9"/>
      <c r="D63" s="40">
        <v>14772137</v>
      </c>
      <c r="E63" s="40"/>
      <c r="F63" s="41">
        <f>E63-D63</f>
        <v>-14772137</v>
      </c>
    </row>
    <row r="64" spans="1:6" ht="12.75">
      <c r="A64" s="28"/>
      <c r="B64" s="9" t="s">
        <v>137</v>
      </c>
      <c r="C64" s="9"/>
      <c r="D64" s="40">
        <v>15595643</v>
      </c>
      <c r="E64" s="40"/>
      <c r="F64" s="41">
        <f>E64-D64</f>
        <v>-15595643</v>
      </c>
    </row>
    <row r="65" spans="1:6" ht="12.75">
      <c r="A65" s="28"/>
      <c r="B65" s="6" t="s">
        <v>58</v>
      </c>
      <c r="C65" s="9"/>
      <c r="D65" s="40">
        <f>D63+D64</f>
        <v>30367780</v>
      </c>
      <c r="E65" s="40">
        <f>E63+E64</f>
        <v>0</v>
      </c>
      <c r="F65" s="41">
        <f>E65-D65</f>
        <v>-30367780</v>
      </c>
    </row>
    <row r="66" spans="1:6" ht="12.75">
      <c r="A66" s="28" t="s">
        <v>21</v>
      </c>
      <c r="B66" s="6" t="s">
        <v>22</v>
      </c>
      <c r="C66" s="9"/>
      <c r="D66" s="40"/>
      <c r="E66" s="40"/>
      <c r="F66" s="41"/>
    </row>
    <row r="67" spans="1:6" ht="12.75">
      <c r="A67" s="28"/>
      <c r="B67" s="7" t="s">
        <v>92</v>
      </c>
      <c r="C67" s="9"/>
      <c r="D67" s="40"/>
      <c r="E67" s="40">
        <v>0</v>
      </c>
      <c r="F67" s="41">
        <f>E67-D67</f>
        <v>0</v>
      </c>
    </row>
    <row r="68" spans="1:6" ht="12.75">
      <c r="A68" s="28"/>
      <c r="B68" s="6" t="s">
        <v>65</v>
      </c>
      <c r="C68" s="9"/>
      <c r="D68" s="40"/>
      <c r="E68" s="40"/>
      <c r="F68" s="39">
        <f>E68-D68</f>
        <v>0</v>
      </c>
    </row>
    <row r="69" spans="1:6" ht="12.75">
      <c r="A69" s="28" t="s">
        <v>3</v>
      </c>
      <c r="B69" s="6" t="s">
        <v>66</v>
      </c>
      <c r="C69" s="9"/>
      <c r="D69" s="40"/>
      <c r="E69" s="40"/>
      <c r="F69" s="41">
        <f>E69-D69</f>
        <v>0</v>
      </c>
    </row>
    <row r="70" spans="1:6" ht="12.75">
      <c r="A70" s="28"/>
      <c r="B70" s="51" t="s">
        <v>115</v>
      </c>
      <c r="C70" s="9"/>
      <c r="D70" s="40">
        <v>0</v>
      </c>
      <c r="E70" s="40">
        <v>0</v>
      </c>
      <c r="F70" s="39">
        <f>E70-D70</f>
        <v>0</v>
      </c>
    </row>
    <row r="71" spans="1:6" ht="12.75">
      <c r="A71" s="28"/>
      <c r="B71" s="51" t="s">
        <v>116</v>
      </c>
      <c r="C71" s="9"/>
      <c r="D71" s="40"/>
      <c r="E71" s="40">
        <v>0</v>
      </c>
      <c r="F71" s="39">
        <f>E71-D71</f>
        <v>0</v>
      </c>
    </row>
    <row r="72" spans="1:6" ht="12.75">
      <c r="A72" s="28" t="s">
        <v>23</v>
      </c>
      <c r="B72" s="6" t="s">
        <v>24</v>
      </c>
      <c r="C72" s="9"/>
      <c r="D72" s="40"/>
      <c r="E72" s="40"/>
      <c r="F72" s="41"/>
    </row>
    <row r="73" spans="1:6" ht="12.75">
      <c r="A73" s="28" t="s">
        <v>3</v>
      </c>
      <c r="B73" s="6" t="s">
        <v>67</v>
      </c>
      <c r="C73" s="9"/>
      <c r="D73" s="40">
        <v>19637946</v>
      </c>
      <c r="E73" s="40">
        <v>19637946</v>
      </c>
      <c r="F73" s="39">
        <f>E73-D73</f>
        <v>0</v>
      </c>
    </row>
    <row r="74" spans="1:6" ht="12.75">
      <c r="A74" s="28"/>
      <c r="B74" s="7" t="s">
        <v>25</v>
      </c>
      <c r="C74" s="9"/>
      <c r="D74" s="40"/>
      <c r="E74" s="40"/>
      <c r="F74" s="39"/>
    </row>
    <row r="75" spans="1:6" ht="12.75">
      <c r="A75" s="28"/>
      <c r="B75" s="7" t="s">
        <v>68</v>
      </c>
      <c r="C75" s="9"/>
      <c r="D75" s="40"/>
      <c r="E75" s="40"/>
      <c r="F75" s="41"/>
    </row>
    <row r="76" spans="1:6" ht="12.75">
      <c r="A76" s="28"/>
      <c r="B76" s="7" t="s">
        <v>69</v>
      </c>
      <c r="C76" s="9"/>
      <c r="D76" s="40">
        <v>19637946</v>
      </c>
      <c r="E76" s="40">
        <v>19637946</v>
      </c>
      <c r="F76" s="41">
        <f aca="true" t="shared" si="4" ref="F76:F91">E76-D76</f>
        <v>0</v>
      </c>
    </row>
    <row r="77" spans="1:6" ht="12.75">
      <c r="A77" s="28" t="s">
        <v>9</v>
      </c>
      <c r="B77" s="6" t="s">
        <v>70</v>
      </c>
      <c r="C77" s="9"/>
      <c r="D77" s="40">
        <v>335193</v>
      </c>
      <c r="E77" s="40">
        <v>269457</v>
      </c>
      <c r="F77" s="41">
        <f t="shared" si="4"/>
        <v>-65736</v>
      </c>
    </row>
    <row r="78" spans="1:6" ht="12.75">
      <c r="A78" s="28" t="s">
        <v>15</v>
      </c>
      <c r="B78" s="6" t="s">
        <v>71</v>
      </c>
      <c r="C78" s="9"/>
      <c r="D78" s="38">
        <f>SUM(D79:D80)</f>
        <v>2912924</v>
      </c>
      <c r="E78" s="38">
        <f>SUM(E79:E80)</f>
        <v>2812373</v>
      </c>
      <c r="F78" s="39">
        <f t="shared" si="4"/>
        <v>-100551</v>
      </c>
    </row>
    <row r="79" spans="1:6" ht="12.75">
      <c r="A79" s="28"/>
      <c r="B79" s="7" t="s">
        <v>93</v>
      </c>
      <c r="C79" s="9"/>
      <c r="D79" s="40">
        <v>919045</v>
      </c>
      <c r="E79" s="40">
        <v>919045</v>
      </c>
      <c r="F79" s="41">
        <f t="shared" si="4"/>
        <v>0</v>
      </c>
    </row>
    <row r="80" spans="1:6" ht="12.75">
      <c r="A80" s="28"/>
      <c r="B80" s="7" t="s">
        <v>127</v>
      </c>
      <c r="C80" s="9"/>
      <c r="D80" s="40">
        <v>1993879</v>
      </c>
      <c r="E80" s="40">
        <v>1893328</v>
      </c>
      <c r="F80" s="41">
        <f t="shared" si="4"/>
        <v>-100551</v>
      </c>
    </row>
    <row r="81" spans="1:6" ht="12.75">
      <c r="A81" s="28" t="s">
        <v>26</v>
      </c>
      <c r="B81" s="6" t="s">
        <v>144</v>
      </c>
      <c r="C81" s="9"/>
      <c r="D81" s="40">
        <v>-47001166</v>
      </c>
      <c r="E81" s="40">
        <v>-47804382</v>
      </c>
      <c r="F81" s="41">
        <f t="shared" si="4"/>
        <v>-803216</v>
      </c>
    </row>
    <row r="82" spans="1:6" ht="12.75">
      <c r="A82" s="28"/>
      <c r="B82" s="6" t="s">
        <v>145</v>
      </c>
      <c r="C82" s="9"/>
      <c r="D82" s="40">
        <v>477921</v>
      </c>
      <c r="E82" s="40">
        <v>477921</v>
      </c>
      <c r="F82" s="41">
        <f t="shared" si="4"/>
        <v>0</v>
      </c>
    </row>
    <row r="83" spans="1:6" ht="12.75">
      <c r="A83" s="28"/>
      <c r="B83" s="6" t="s">
        <v>146</v>
      </c>
      <c r="C83" s="9"/>
      <c r="D83" s="40">
        <v>11775724</v>
      </c>
      <c r="E83" s="40">
        <v>11841460</v>
      </c>
      <c r="F83" s="41">
        <f t="shared" si="4"/>
        <v>65736</v>
      </c>
    </row>
    <row r="84" spans="1:6" ht="12.75">
      <c r="A84" s="28"/>
      <c r="B84" s="6" t="s">
        <v>182</v>
      </c>
      <c r="C84" s="9"/>
      <c r="D84" s="40">
        <v>-8729380</v>
      </c>
      <c r="E84" s="40">
        <v>-8729380</v>
      </c>
      <c r="F84" s="41">
        <f t="shared" si="4"/>
        <v>0</v>
      </c>
    </row>
    <row r="85" spans="1:6" ht="12.75">
      <c r="A85" s="28"/>
      <c r="B85" s="6" t="s">
        <v>165</v>
      </c>
      <c r="C85" s="9"/>
      <c r="D85" s="40">
        <v>-34336172</v>
      </c>
      <c r="E85" s="40">
        <v>-34336172</v>
      </c>
      <c r="F85" s="41">
        <f t="shared" si="4"/>
        <v>0</v>
      </c>
    </row>
    <row r="86" spans="1:6" ht="12.75">
      <c r="A86" s="28"/>
      <c r="B86" s="6" t="s">
        <v>181</v>
      </c>
      <c r="C86" s="9"/>
      <c r="D86" s="40">
        <v>-16189259</v>
      </c>
      <c r="E86" s="40">
        <v>-16189259</v>
      </c>
      <c r="F86" s="41"/>
    </row>
    <row r="87" spans="1:6" ht="12.75">
      <c r="A87" s="28"/>
      <c r="B87" s="6" t="s">
        <v>188</v>
      </c>
      <c r="C87" s="9"/>
      <c r="D87" s="40">
        <v>-868952</v>
      </c>
      <c r="E87" s="40">
        <v>-868952</v>
      </c>
      <c r="F87" s="41"/>
    </row>
    <row r="88" spans="1:6" ht="12.75">
      <c r="A88" s="28" t="s">
        <v>27</v>
      </c>
      <c r="B88" s="6" t="s">
        <v>152</v>
      </c>
      <c r="C88" s="9"/>
      <c r="D88" s="40"/>
      <c r="E88" s="40">
        <v>-913815</v>
      </c>
      <c r="F88" s="41">
        <f t="shared" si="4"/>
        <v>-913815</v>
      </c>
    </row>
    <row r="89" spans="1:6" ht="12.75">
      <c r="A89" s="28"/>
      <c r="B89" s="9" t="s">
        <v>72</v>
      </c>
      <c r="C89" s="9"/>
      <c r="D89" s="40"/>
      <c r="E89" s="40"/>
      <c r="F89" s="41">
        <f t="shared" si="4"/>
        <v>0</v>
      </c>
    </row>
    <row r="90" spans="1:6" ht="12.75">
      <c r="A90" s="28"/>
      <c r="B90" s="7" t="s">
        <v>73</v>
      </c>
      <c r="C90" s="9"/>
      <c r="D90" s="40">
        <f>D73+D77+D78+D81+D87+D88-D89</f>
        <v>-24984055</v>
      </c>
      <c r="E90" s="40">
        <f>E73+E77+E78+E81+E88-E89</f>
        <v>-25998421</v>
      </c>
      <c r="F90" s="41">
        <f t="shared" si="4"/>
        <v>-1014366</v>
      </c>
    </row>
    <row r="91" spans="1:6" ht="13.5" customHeight="1" thickBot="1">
      <c r="A91" s="29"/>
      <c r="B91" s="30" t="s">
        <v>74</v>
      </c>
      <c r="C91" s="48"/>
      <c r="D91" s="52">
        <v>-24984055</v>
      </c>
      <c r="E91" s="40">
        <v>-25998421</v>
      </c>
      <c r="F91" s="44">
        <f t="shared" si="4"/>
        <v>-1014366</v>
      </c>
    </row>
    <row r="92" spans="1:3" ht="12.75">
      <c r="A92" s="1"/>
      <c r="B92" s="2"/>
      <c r="C92" s="2"/>
    </row>
    <row r="93" spans="1:3" ht="12.75">
      <c r="A93" s="1"/>
      <c r="B93" s="2"/>
      <c r="C93" s="2"/>
    </row>
    <row r="94" spans="1:4" ht="12.75">
      <c r="A94" s="1"/>
      <c r="B94" s="11" t="s">
        <v>54</v>
      </c>
      <c r="C94" s="11"/>
      <c r="D94" t="s">
        <v>53</v>
      </c>
    </row>
    <row r="95" spans="1:4" ht="12.75">
      <c r="A95" s="1"/>
      <c r="B95" s="11" t="s">
        <v>160</v>
      </c>
      <c r="C95" s="11"/>
      <c r="D95" t="s">
        <v>51</v>
      </c>
    </row>
    <row r="96" ht="12.75">
      <c r="A96" s="1"/>
    </row>
    <row r="97" spans="1:3" ht="12.75">
      <c r="A97" s="1"/>
      <c r="B97" s="2"/>
      <c r="C97" s="2"/>
    </row>
    <row r="98" spans="1:3" ht="12.75">
      <c r="A98" s="1"/>
      <c r="B98" s="2"/>
      <c r="C98" s="2"/>
    </row>
    <row r="99" spans="1:3" ht="12.75">
      <c r="A99" s="1"/>
      <c r="B99" s="2"/>
      <c r="C99" s="2"/>
    </row>
    <row r="100" spans="1:3" ht="12.75">
      <c r="A100" s="1"/>
      <c r="B100" s="2"/>
      <c r="C100" s="2"/>
    </row>
    <row r="101" spans="1:3" ht="12.75">
      <c r="A101" s="1"/>
      <c r="B101" s="2"/>
      <c r="C101" s="2"/>
    </row>
    <row r="102" spans="1:3" ht="12.75">
      <c r="A102" s="1"/>
      <c r="B102" s="2"/>
      <c r="C102" s="2"/>
    </row>
    <row r="103" spans="1:3" ht="12.75">
      <c r="A103" s="1"/>
      <c r="B103" s="2"/>
      <c r="C103" s="2"/>
    </row>
    <row r="104" spans="1:3" ht="12.75">
      <c r="A104" s="1"/>
      <c r="B104" s="2"/>
      <c r="C104" s="2"/>
    </row>
    <row r="105" spans="1:3" ht="12.75">
      <c r="A105" s="1"/>
      <c r="B105" s="2"/>
      <c r="C105" s="2"/>
    </row>
    <row r="106" spans="1:3" ht="12.75">
      <c r="A106" s="1"/>
      <c r="B106" s="2"/>
      <c r="C106" s="2"/>
    </row>
    <row r="107" spans="1:3" ht="12.75">
      <c r="A107" s="1"/>
      <c r="B107" s="2"/>
      <c r="C107" s="2"/>
    </row>
    <row r="108" spans="1:3" ht="12.75">
      <c r="A108" s="1"/>
      <c r="B108" s="2"/>
      <c r="C108" s="2"/>
    </row>
    <row r="109" spans="1:3" ht="12.75">
      <c r="A109" s="1"/>
      <c r="B109" s="2"/>
      <c r="C109" s="2"/>
    </row>
    <row r="110" spans="1:3" ht="12.75">
      <c r="A110" s="1"/>
      <c r="B110" s="2"/>
      <c r="C110" s="2"/>
    </row>
    <row r="111" spans="1:3" ht="12.75">
      <c r="A111" s="1"/>
      <c r="B111" s="2"/>
      <c r="C111" s="2"/>
    </row>
    <row r="112" spans="1:3" ht="12.75">
      <c r="A112" s="1"/>
      <c r="B112" s="2"/>
      <c r="C112" s="2"/>
    </row>
    <row r="113" spans="1:3" ht="12.75">
      <c r="A113" s="1"/>
      <c r="B113" s="2"/>
      <c r="C113" s="2"/>
    </row>
    <row r="114" spans="1:3" ht="12.75">
      <c r="A114" s="1"/>
      <c r="B114" s="2"/>
      <c r="C114" s="2"/>
    </row>
    <row r="115" spans="1:3" ht="12.75">
      <c r="A115" s="1"/>
      <c r="B115" s="2"/>
      <c r="C115" s="2"/>
    </row>
    <row r="116" spans="1:3" ht="12.75">
      <c r="A116" s="1"/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</sheetData>
  <sheetProtection/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9">
      <selection activeCell="A27" sqref="A27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2.28125" style="0" customWidth="1"/>
    <col min="4" max="4" width="7.140625" style="0" customWidth="1"/>
    <col min="5" max="5" width="9.421875" style="0" customWidth="1"/>
    <col min="6" max="6" width="8.00390625" style="0" customWidth="1"/>
    <col min="7" max="7" width="10.421875" style="0" customWidth="1"/>
    <col min="8" max="8" width="10.28125" style="0" customWidth="1"/>
  </cols>
  <sheetData>
    <row r="1" ht="12.75">
      <c r="B1" s="12" t="s">
        <v>28</v>
      </c>
    </row>
    <row r="2" ht="12.75">
      <c r="B2" s="12" t="s">
        <v>185</v>
      </c>
    </row>
    <row r="3" ht="13.5" thickBot="1">
      <c r="G3" s="12" t="s">
        <v>50</v>
      </c>
    </row>
    <row r="4" spans="1:7" ht="12.75">
      <c r="A4" s="108" t="s">
        <v>29</v>
      </c>
      <c r="B4" s="110" t="s">
        <v>30</v>
      </c>
      <c r="C4" s="112" t="s">
        <v>31</v>
      </c>
      <c r="D4" s="112"/>
      <c r="E4" s="112" t="s">
        <v>32</v>
      </c>
      <c r="F4" s="112"/>
      <c r="G4" s="113" t="s">
        <v>33</v>
      </c>
    </row>
    <row r="5" spans="1:7" ht="38.25">
      <c r="A5" s="109"/>
      <c r="B5" s="111"/>
      <c r="C5" s="4" t="s">
        <v>34</v>
      </c>
      <c r="D5" s="4" t="s">
        <v>35</v>
      </c>
      <c r="E5" s="4" t="s">
        <v>34</v>
      </c>
      <c r="F5" s="4" t="s">
        <v>35</v>
      </c>
      <c r="G5" s="114"/>
    </row>
    <row r="6" spans="1:7" ht="12.75">
      <c r="A6" s="28">
        <v>0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4">
        <v>6</v>
      </c>
    </row>
    <row r="7" spans="1:7" ht="12.75">
      <c r="A7" s="17" t="s">
        <v>36</v>
      </c>
      <c r="B7" s="36">
        <v>19637946</v>
      </c>
      <c r="C7" s="64"/>
      <c r="D7" s="35"/>
      <c r="E7" s="35"/>
      <c r="F7" s="35"/>
      <c r="G7" s="36">
        <f>B7+C7-E7</f>
        <v>19637946</v>
      </c>
    </row>
    <row r="8" spans="1:7" ht="38.25" customHeight="1">
      <c r="A8" s="17" t="s">
        <v>126</v>
      </c>
      <c r="B8" s="36">
        <v>704</v>
      </c>
      <c r="C8" s="35"/>
      <c r="D8" s="35"/>
      <c r="E8" s="35"/>
      <c r="F8" s="35"/>
      <c r="G8" s="36">
        <f>B8+C8-E8</f>
        <v>704</v>
      </c>
    </row>
    <row r="9" spans="1:7" ht="25.5">
      <c r="A9" s="17" t="s">
        <v>128</v>
      </c>
      <c r="B9" s="36">
        <v>327465</v>
      </c>
      <c r="C9" s="35"/>
      <c r="D9" s="35"/>
      <c r="E9" s="64">
        <v>65736</v>
      </c>
      <c r="F9" s="35"/>
      <c r="G9" s="36">
        <f aca="true" t="shared" si="0" ref="G9:G23">B9+C9-E9</f>
        <v>261729</v>
      </c>
    </row>
    <row r="10" spans="1:7" ht="30" customHeight="1">
      <c r="A10" s="17" t="s">
        <v>129</v>
      </c>
      <c r="B10" s="36">
        <v>3317</v>
      </c>
      <c r="C10" s="35"/>
      <c r="D10" s="35"/>
      <c r="E10" s="64"/>
      <c r="F10" s="35"/>
      <c r="G10" s="36">
        <f t="shared" si="0"/>
        <v>3317</v>
      </c>
    </row>
    <row r="11" spans="1:7" ht="30" customHeight="1">
      <c r="A11" s="17" t="s">
        <v>130</v>
      </c>
      <c r="B11" s="36">
        <v>1743</v>
      </c>
      <c r="C11" s="35"/>
      <c r="D11" s="35"/>
      <c r="E11" s="35"/>
      <c r="F11" s="35"/>
      <c r="G11" s="36">
        <f t="shared" si="0"/>
        <v>1743</v>
      </c>
    </row>
    <row r="12" spans="1:7" ht="30" customHeight="1">
      <c r="A12" s="17" t="s">
        <v>132</v>
      </c>
      <c r="B12" s="36">
        <v>168</v>
      </c>
      <c r="C12" s="64"/>
      <c r="D12" s="35"/>
      <c r="E12" s="35"/>
      <c r="F12" s="35"/>
      <c r="G12" s="36">
        <f t="shared" si="0"/>
        <v>168</v>
      </c>
    </row>
    <row r="13" spans="1:7" ht="30" customHeight="1">
      <c r="A13" s="17" t="s">
        <v>138</v>
      </c>
      <c r="B13" s="64">
        <v>2500</v>
      </c>
      <c r="C13" s="64"/>
      <c r="D13" s="35"/>
      <c r="E13" s="35"/>
      <c r="F13" s="35"/>
      <c r="G13" s="64">
        <f>B13-E13</f>
        <v>2500</v>
      </c>
    </row>
    <row r="14" spans="1:7" ht="30" customHeight="1">
      <c r="A14" s="17" t="s">
        <v>37</v>
      </c>
      <c r="B14" s="36">
        <v>919045</v>
      </c>
      <c r="C14" s="64"/>
      <c r="D14" s="35"/>
      <c r="E14" s="35"/>
      <c r="F14" s="35"/>
      <c r="G14" s="36">
        <f t="shared" si="0"/>
        <v>919045</v>
      </c>
    </row>
    <row r="15" spans="1:7" ht="30" customHeight="1">
      <c r="A15" s="17" t="s">
        <v>38</v>
      </c>
      <c r="B15" s="36">
        <v>1993175</v>
      </c>
      <c r="C15" s="64"/>
      <c r="D15" s="35"/>
      <c r="E15" s="64">
        <v>100551</v>
      </c>
      <c r="F15" s="35"/>
      <c r="G15" s="36">
        <f t="shared" si="0"/>
        <v>1892624</v>
      </c>
    </row>
    <row r="16" spans="1:7" s="73" customFormat="1" ht="21.75" customHeight="1">
      <c r="A16" s="70" t="s">
        <v>148</v>
      </c>
      <c r="B16" s="71">
        <v>9083</v>
      </c>
      <c r="C16" s="72"/>
      <c r="D16" s="72"/>
      <c r="E16" s="79"/>
      <c r="F16" s="72"/>
      <c r="G16" s="71">
        <f t="shared" si="0"/>
        <v>9083</v>
      </c>
    </row>
    <row r="17" spans="1:7" s="73" customFormat="1" ht="21.75" customHeight="1">
      <c r="A17" s="70" t="s">
        <v>151</v>
      </c>
      <c r="B17" s="71">
        <v>468838</v>
      </c>
      <c r="C17" s="79"/>
      <c r="D17" s="72"/>
      <c r="E17" s="72"/>
      <c r="F17" s="72"/>
      <c r="G17" s="72">
        <v>468838</v>
      </c>
    </row>
    <row r="18" spans="1:7" s="73" customFormat="1" ht="21.75" customHeight="1">
      <c r="A18" s="70" t="s">
        <v>159</v>
      </c>
      <c r="B18" s="71">
        <v>-8729380</v>
      </c>
      <c r="C18" s="79"/>
      <c r="D18" s="72"/>
      <c r="E18" s="72"/>
      <c r="F18" s="72"/>
      <c r="G18" s="36">
        <f t="shared" si="0"/>
        <v>-8729380</v>
      </c>
    </row>
    <row r="19" spans="1:7" ht="21.75" customHeight="1">
      <c r="A19" s="17" t="s">
        <v>147</v>
      </c>
      <c r="B19" s="36">
        <v>11775724</v>
      </c>
      <c r="C19" s="64">
        <v>65736</v>
      </c>
      <c r="D19" s="35"/>
      <c r="E19" s="35"/>
      <c r="F19" s="35"/>
      <c r="G19" s="71">
        <f t="shared" si="0"/>
        <v>11841460</v>
      </c>
    </row>
    <row r="20" spans="1:7" ht="21.75" customHeight="1">
      <c r="A20" s="74" t="s">
        <v>164</v>
      </c>
      <c r="B20" s="78">
        <v>-34336172</v>
      </c>
      <c r="C20" s="75"/>
      <c r="D20" s="76"/>
      <c r="E20" s="76"/>
      <c r="F20" s="76"/>
      <c r="G20" s="36">
        <f t="shared" si="0"/>
        <v>-34336172</v>
      </c>
    </row>
    <row r="21" spans="1:7" ht="21.75" customHeight="1">
      <c r="A21" s="74" t="s">
        <v>183</v>
      </c>
      <c r="B21" s="78">
        <v>-16189259</v>
      </c>
      <c r="C21" s="75"/>
      <c r="D21" s="76"/>
      <c r="E21" s="76"/>
      <c r="F21" s="76"/>
      <c r="G21" s="100">
        <f t="shared" si="0"/>
        <v>-16189259</v>
      </c>
    </row>
    <row r="22" spans="1:7" ht="21.75" customHeight="1">
      <c r="A22" s="101" t="s">
        <v>184</v>
      </c>
      <c r="B22" s="78">
        <v>-868952</v>
      </c>
      <c r="C22" s="75"/>
      <c r="D22" s="76"/>
      <c r="E22" s="76"/>
      <c r="F22" s="76"/>
      <c r="G22" s="100">
        <f t="shared" si="0"/>
        <v>-868952</v>
      </c>
    </row>
    <row r="23" spans="1:7" ht="21.75" customHeight="1">
      <c r="A23" s="101" t="s">
        <v>186</v>
      </c>
      <c r="B23" s="78">
        <v>0</v>
      </c>
      <c r="C23" s="75">
        <v>-913815</v>
      </c>
      <c r="D23" s="76"/>
      <c r="E23" s="76"/>
      <c r="F23" s="76"/>
      <c r="G23" s="100">
        <f t="shared" si="0"/>
        <v>-913815</v>
      </c>
    </row>
    <row r="24" spans="1:7" ht="21.75" customHeight="1" thickBot="1">
      <c r="A24" s="25" t="s">
        <v>57</v>
      </c>
      <c r="B24" s="37">
        <f>SUM(B7:B23)</f>
        <v>-24984055</v>
      </c>
      <c r="C24" s="77">
        <f>SUM(C7:C23)</f>
        <v>-848079</v>
      </c>
      <c r="D24" s="37">
        <f>SUM(D7:D20)</f>
        <v>0</v>
      </c>
      <c r="E24" s="37">
        <f>SUM(E7:E23)</f>
        <v>166287</v>
      </c>
      <c r="F24" s="37">
        <f>SUM(F7:F20)</f>
        <v>0</v>
      </c>
      <c r="G24" s="37">
        <f>SUM(G7:G23)</f>
        <v>-25998421</v>
      </c>
    </row>
    <row r="25" spans="1:7" ht="21.75" customHeight="1">
      <c r="A25" s="31"/>
      <c r="B25" t="s">
        <v>75</v>
      </c>
      <c r="D25" s="32"/>
      <c r="E25" t="s">
        <v>76</v>
      </c>
      <c r="G25" s="32"/>
    </row>
    <row r="26" spans="2:5" ht="21.75" customHeight="1">
      <c r="B26" t="s">
        <v>161</v>
      </c>
      <c r="E26" t="s">
        <v>49</v>
      </c>
    </row>
    <row r="27" ht="51.75" customHeight="1">
      <c r="H27" s="99"/>
    </row>
    <row r="28" ht="30" customHeight="1"/>
  </sheetData>
  <sheetProtection/>
  <mergeCells count="5">
    <mergeCell ref="A4:A5"/>
    <mergeCell ref="B4:B5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11.00390625" style="0" customWidth="1"/>
  </cols>
  <sheetData>
    <row r="1" spans="1:8" ht="18">
      <c r="A1" s="32"/>
      <c r="B1" s="80"/>
      <c r="C1" s="80"/>
      <c r="D1" s="32"/>
      <c r="E1" s="32"/>
      <c r="F1" s="32"/>
      <c r="G1" s="32"/>
      <c r="H1" s="32"/>
    </row>
    <row r="2" spans="1:8" ht="18">
      <c r="A2" s="32"/>
      <c r="B2" s="80"/>
      <c r="C2" s="80"/>
      <c r="D2" s="32"/>
      <c r="E2" s="32"/>
      <c r="F2" s="32"/>
      <c r="G2" s="32"/>
      <c r="H2" s="32"/>
    </row>
    <row r="3" spans="1:8" ht="12.75">
      <c r="A3" s="81"/>
      <c r="B3" s="32"/>
      <c r="C3" s="32"/>
      <c r="D3" s="32"/>
      <c r="E3" s="32"/>
      <c r="F3" s="82"/>
      <c r="G3" s="32"/>
      <c r="H3" s="32"/>
    </row>
    <row r="4" spans="1:8" ht="12.75">
      <c r="A4" s="83"/>
      <c r="B4" s="84"/>
      <c r="C4" s="84"/>
      <c r="D4" s="85"/>
      <c r="E4" s="85"/>
      <c r="F4" s="85"/>
      <c r="G4" s="32"/>
      <c r="H4" s="32"/>
    </row>
    <row r="5" spans="1:8" ht="15.75">
      <c r="A5" s="86"/>
      <c r="B5" s="87"/>
      <c r="C5" s="88"/>
      <c r="D5" s="89"/>
      <c r="E5" s="89"/>
      <c r="F5" s="89"/>
      <c r="G5" s="32"/>
      <c r="H5" s="32"/>
    </row>
    <row r="6" spans="1:8" ht="12.75">
      <c r="A6" s="84"/>
      <c r="B6" s="90"/>
      <c r="C6" s="88"/>
      <c r="D6" s="91"/>
      <c r="E6" s="91"/>
      <c r="F6" s="92"/>
      <c r="G6" s="32"/>
      <c r="H6" s="32"/>
    </row>
    <row r="7" spans="1:8" ht="12.75">
      <c r="A7" s="84"/>
      <c r="B7" s="90"/>
      <c r="C7" s="88"/>
      <c r="D7" s="91"/>
      <c r="E7" s="91"/>
      <c r="F7" s="93"/>
      <c r="G7" s="32"/>
      <c r="H7" s="32"/>
    </row>
    <row r="8" spans="1:8" ht="12.75">
      <c r="A8" s="84"/>
      <c r="B8" s="90"/>
      <c r="C8" s="88"/>
      <c r="D8" s="91"/>
      <c r="E8" s="91"/>
      <c r="F8" s="93"/>
      <c r="G8" s="32"/>
      <c r="H8" s="32"/>
    </row>
    <row r="9" spans="1:8" ht="12.75">
      <c r="A9" s="84"/>
      <c r="B9" s="90"/>
      <c r="C9" s="88"/>
      <c r="D9" s="91"/>
      <c r="E9" s="91"/>
      <c r="F9" s="92"/>
      <c r="G9" s="32"/>
      <c r="H9" s="32"/>
    </row>
    <row r="10" spans="1:8" ht="12.75">
      <c r="A10" s="84"/>
      <c r="B10" s="90"/>
      <c r="C10" s="88"/>
      <c r="D10" s="91"/>
      <c r="E10" s="91"/>
      <c r="F10" s="91"/>
      <c r="G10" s="32"/>
      <c r="H10" s="32"/>
    </row>
    <row r="11" spans="1:8" ht="12.75">
      <c r="A11" s="84"/>
      <c r="B11" s="31"/>
      <c r="C11" s="88"/>
      <c r="D11" s="92"/>
      <c r="E11" s="92"/>
      <c r="F11" s="92"/>
      <c r="G11" s="32"/>
      <c r="H11" s="32"/>
    </row>
    <row r="12" spans="1:8" ht="12.75">
      <c r="A12" s="84"/>
      <c r="B12" s="31"/>
      <c r="C12" s="88"/>
      <c r="D12" s="92"/>
      <c r="E12" s="92"/>
      <c r="F12" s="92"/>
      <c r="G12" s="32"/>
      <c r="H12" s="32"/>
    </row>
    <row r="13" spans="1:8" ht="12.75">
      <c r="A13" s="84"/>
      <c r="B13" s="31"/>
      <c r="C13" s="88"/>
      <c r="D13" s="92"/>
      <c r="E13" s="92"/>
      <c r="F13" s="92"/>
      <c r="G13" s="32"/>
      <c r="H13" s="32"/>
    </row>
    <row r="14" spans="1:8" ht="12.75">
      <c r="A14" s="84"/>
      <c r="B14" s="31"/>
      <c r="C14" s="88"/>
      <c r="D14" s="94"/>
      <c r="E14" s="94"/>
      <c r="F14" s="94"/>
      <c r="G14" s="32"/>
      <c r="H14" s="32"/>
    </row>
    <row r="15" spans="1:8" ht="12.75">
      <c r="A15" s="84"/>
      <c r="B15" s="88"/>
      <c r="C15" s="88"/>
      <c r="D15" s="92"/>
      <c r="E15" s="92"/>
      <c r="F15" s="92"/>
      <c r="G15" s="32"/>
      <c r="H15" s="32"/>
    </row>
    <row r="16" spans="1:8" ht="12.75">
      <c r="A16" s="84"/>
      <c r="B16" s="90"/>
      <c r="C16" s="88"/>
      <c r="D16" s="92"/>
      <c r="E16" s="92"/>
      <c r="F16" s="92"/>
      <c r="G16" s="32"/>
      <c r="H16" s="32"/>
    </row>
    <row r="17" spans="1:8" ht="12.75">
      <c r="A17" s="84"/>
      <c r="B17" s="31"/>
      <c r="C17" s="88"/>
      <c r="D17" s="92"/>
      <c r="E17" s="92"/>
      <c r="F17" s="92"/>
      <c r="G17" s="32"/>
      <c r="H17" s="32"/>
    </row>
    <row r="18" spans="1:8" ht="12.75">
      <c r="A18" s="84"/>
      <c r="B18" s="31"/>
      <c r="C18" s="88"/>
      <c r="D18" s="92"/>
      <c r="E18" s="92"/>
      <c r="F18" s="92"/>
      <c r="G18" s="32"/>
      <c r="H18" s="32"/>
    </row>
    <row r="19" spans="1:8" ht="12.75">
      <c r="A19" s="84"/>
      <c r="B19" s="90"/>
      <c r="C19" s="88"/>
      <c r="D19" s="91"/>
      <c r="E19" s="91"/>
      <c r="F19" s="91"/>
      <c r="G19" s="32"/>
      <c r="H19" s="32"/>
    </row>
    <row r="20" spans="1:8" ht="12.75">
      <c r="A20" s="84"/>
      <c r="B20" s="90"/>
      <c r="C20" s="88"/>
      <c r="D20" s="91"/>
      <c r="E20" s="91"/>
      <c r="F20" s="91"/>
      <c r="G20" s="32"/>
      <c r="H20" s="32"/>
    </row>
    <row r="21" spans="1:8" ht="15.75">
      <c r="A21" s="86"/>
      <c r="B21" s="87"/>
      <c r="C21" s="88"/>
      <c r="D21" s="89"/>
      <c r="E21" s="89"/>
      <c r="F21" s="89"/>
      <c r="G21" s="32"/>
      <c r="H21" s="32"/>
    </row>
    <row r="22" spans="1:8" ht="12.75">
      <c r="A22" s="84"/>
      <c r="B22" s="90"/>
      <c r="C22" s="88"/>
      <c r="D22" s="91"/>
      <c r="E22" s="91"/>
      <c r="F22" s="91"/>
      <c r="G22" s="32"/>
      <c r="H22" s="32"/>
    </row>
    <row r="23" spans="1:8" ht="12.75">
      <c r="A23" s="84"/>
      <c r="B23" s="31"/>
      <c r="C23" s="88"/>
      <c r="D23" s="92"/>
      <c r="E23" s="92"/>
      <c r="F23" s="92"/>
      <c r="G23" s="32"/>
      <c r="H23" s="32"/>
    </row>
    <row r="24" spans="1:8" ht="12.75">
      <c r="A24" s="84"/>
      <c r="B24" s="31"/>
      <c r="C24" s="88"/>
      <c r="D24" s="92"/>
      <c r="E24" s="92"/>
      <c r="F24" s="92"/>
      <c r="G24" s="32"/>
      <c r="H24" s="32"/>
    </row>
    <row r="25" spans="1:8" ht="12.75">
      <c r="A25" s="84"/>
      <c r="B25" s="31"/>
      <c r="C25" s="88"/>
      <c r="D25" s="91"/>
      <c r="E25" s="91"/>
      <c r="F25" s="91"/>
      <c r="G25" s="32"/>
      <c r="H25" s="32"/>
    </row>
    <row r="26" spans="1:8" ht="12.75">
      <c r="A26" s="84"/>
      <c r="B26" s="31"/>
      <c r="C26" s="88"/>
      <c r="D26" s="92"/>
      <c r="E26" s="92"/>
      <c r="F26" s="92"/>
      <c r="G26" s="32"/>
      <c r="H26" s="32"/>
    </row>
    <row r="27" spans="1:8" ht="12.75">
      <c r="A27" s="84"/>
      <c r="B27" s="31"/>
      <c r="C27" s="88"/>
      <c r="D27" s="92"/>
      <c r="E27" s="92"/>
      <c r="F27" s="92"/>
      <c r="G27" s="32"/>
      <c r="H27" s="32"/>
    </row>
    <row r="28" spans="1:8" ht="12.75">
      <c r="A28" s="84"/>
      <c r="B28" s="31"/>
      <c r="C28" s="88"/>
      <c r="D28" s="92"/>
      <c r="E28" s="92"/>
      <c r="F28" s="92"/>
      <c r="G28" s="32"/>
      <c r="H28" s="32"/>
    </row>
    <row r="29" spans="1:8" ht="12.75">
      <c r="A29" s="84"/>
      <c r="B29" s="31"/>
      <c r="C29" s="88"/>
      <c r="D29" s="92"/>
      <c r="E29" s="92"/>
      <c r="F29" s="92"/>
      <c r="G29" s="32"/>
      <c r="H29" s="32"/>
    </row>
    <row r="30" spans="1:8" ht="12.75">
      <c r="A30" s="84"/>
      <c r="B30" s="90"/>
      <c r="C30" s="88"/>
      <c r="D30" s="91"/>
      <c r="E30" s="91"/>
      <c r="F30" s="91"/>
      <c r="G30" s="32"/>
      <c r="H30" s="32"/>
    </row>
    <row r="31" spans="1:8" ht="12.75">
      <c r="A31" s="84"/>
      <c r="B31" s="90"/>
      <c r="C31" s="88"/>
      <c r="D31" s="92"/>
      <c r="E31" s="92"/>
      <c r="F31" s="92"/>
      <c r="G31" s="32"/>
      <c r="H31" s="32"/>
    </row>
    <row r="32" spans="1:8" ht="12.75">
      <c r="A32" s="84"/>
      <c r="B32" s="31"/>
      <c r="C32" s="88"/>
      <c r="D32" s="92"/>
      <c r="E32" s="92"/>
      <c r="F32" s="92"/>
      <c r="G32" s="32"/>
      <c r="H32" s="32"/>
    </row>
    <row r="33" spans="1:8" ht="12.75">
      <c r="A33" s="84"/>
      <c r="B33" s="31"/>
      <c r="C33" s="88"/>
      <c r="D33" s="92"/>
      <c r="E33" s="92"/>
      <c r="F33" s="92"/>
      <c r="G33" s="32"/>
      <c r="H33" s="32"/>
    </row>
    <row r="34" spans="1:8" ht="12.75">
      <c r="A34" s="84"/>
      <c r="B34" s="31"/>
      <c r="C34" s="88"/>
      <c r="D34" s="92"/>
      <c r="E34" s="92"/>
      <c r="F34" s="92"/>
      <c r="G34" s="32"/>
      <c r="H34" s="32"/>
    </row>
    <row r="35" spans="1:8" ht="12.75">
      <c r="A35" s="84"/>
      <c r="B35" s="31"/>
      <c r="C35" s="88"/>
      <c r="D35" s="92"/>
      <c r="E35" s="92"/>
      <c r="F35" s="92"/>
      <c r="G35" s="32"/>
      <c r="H35" s="32"/>
    </row>
    <row r="36" spans="1:8" ht="12.75">
      <c r="A36" s="84"/>
      <c r="B36" s="90"/>
      <c r="C36" s="88"/>
      <c r="D36" s="91"/>
      <c r="E36" s="91"/>
      <c r="F36" s="91"/>
      <c r="G36" s="32"/>
      <c r="H36" s="32"/>
    </row>
    <row r="37" spans="1:8" ht="12.75">
      <c r="A37" s="84"/>
      <c r="B37" s="90"/>
      <c r="C37" s="88"/>
      <c r="D37" s="92"/>
      <c r="E37" s="92"/>
      <c r="F37" s="91"/>
      <c r="G37" s="32"/>
      <c r="H37" s="32"/>
    </row>
    <row r="38" spans="1:8" ht="12.75">
      <c r="A38" s="84"/>
      <c r="B38" s="90"/>
      <c r="C38" s="88"/>
      <c r="D38" s="92"/>
      <c r="E38" s="92"/>
      <c r="F38" s="92"/>
      <c r="G38" s="32"/>
      <c r="H38" s="32"/>
    </row>
    <row r="39" spans="1:8" ht="12.75">
      <c r="A39" s="84"/>
      <c r="B39" s="90"/>
      <c r="C39" s="88"/>
      <c r="D39" s="92"/>
      <c r="E39" s="92"/>
      <c r="F39" s="92"/>
      <c r="G39" s="93"/>
      <c r="H39" s="32"/>
    </row>
    <row r="40" spans="1:8" ht="12.75">
      <c r="A40" s="84"/>
      <c r="B40" s="90"/>
      <c r="C40" s="88"/>
      <c r="D40" s="91"/>
      <c r="E40" s="91"/>
      <c r="F40" s="91"/>
      <c r="G40" s="32"/>
      <c r="H40" s="32"/>
    </row>
    <row r="41" spans="1:8" ht="12.75">
      <c r="A41" s="84"/>
      <c r="B41" s="95"/>
      <c r="C41" s="88"/>
      <c r="D41" s="92"/>
      <c r="E41" s="92"/>
      <c r="F41" s="92"/>
      <c r="G41" s="32"/>
      <c r="H41" s="32"/>
    </row>
    <row r="42" spans="1:8" ht="12.75">
      <c r="A42" s="84"/>
      <c r="B42" s="31"/>
      <c r="C42" s="88"/>
      <c r="D42" s="92"/>
      <c r="E42" s="92"/>
      <c r="F42" s="92"/>
      <c r="G42" s="32"/>
      <c r="H42" s="32"/>
    </row>
    <row r="43" spans="1:8" ht="12.75">
      <c r="A43" s="84"/>
      <c r="B43" s="31"/>
      <c r="C43" s="88"/>
      <c r="D43" s="92"/>
      <c r="E43" s="92"/>
      <c r="F43" s="92"/>
      <c r="G43" s="32"/>
      <c r="H43" s="32"/>
    </row>
    <row r="44" spans="1:8" ht="12.75">
      <c r="A44" s="84"/>
      <c r="B44" s="31"/>
      <c r="C44" s="88"/>
      <c r="D44" s="92"/>
      <c r="E44" s="92"/>
      <c r="F44" s="92"/>
      <c r="G44" s="32"/>
      <c r="H44" s="32"/>
    </row>
    <row r="45" spans="1:8" ht="12.75">
      <c r="A45" s="84"/>
      <c r="B45" s="31"/>
      <c r="C45" s="88"/>
      <c r="D45" s="92"/>
      <c r="E45" s="92"/>
      <c r="F45" s="92"/>
      <c r="G45" s="32"/>
      <c r="H45" s="32"/>
    </row>
    <row r="46" spans="1:8" ht="12.75">
      <c r="A46" s="84"/>
      <c r="B46" s="31"/>
      <c r="C46" s="88"/>
      <c r="D46" s="92"/>
      <c r="E46" s="92"/>
      <c r="F46" s="92"/>
      <c r="G46" s="32"/>
      <c r="H46" s="32"/>
    </row>
    <row r="47" spans="1:8" ht="12.75">
      <c r="A47" s="84"/>
      <c r="B47" s="31"/>
      <c r="C47" s="88"/>
      <c r="D47" s="92"/>
      <c r="E47" s="92"/>
      <c r="F47" s="92"/>
      <c r="G47" s="32"/>
      <c r="H47" s="32"/>
    </row>
    <row r="48" spans="1:8" ht="12.75">
      <c r="A48" s="84"/>
      <c r="B48" s="96"/>
      <c r="C48" s="88"/>
      <c r="D48" s="92"/>
      <c r="E48" s="92"/>
      <c r="F48" s="92"/>
      <c r="G48" s="32"/>
      <c r="H48" s="32"/>
    </row>
    <row r="49" spans="1:8" ht="12.75">
      <c r="A49" s="84"/>
      <c r="B49" s="31"/>
      <c r="C49" s="88"/>
      <c r="D49" s="92"/>
      <c r="E49" s="92"/>
      <c r="F49" s="92"/>
      <c r="G49" s="32"/>
      <c r="H49" s="32"/>
    </row>
    <row r="50" spans="1:8" ht="12.75">
      <c r="A50" s="84"/>
      <c r="B50" s="31"/>
      <c r="C50" s="88"/>
      <c r="D50" s="92"/>
      <c r="E50" s="92"/>
      <c r="F50" s="92"/>
      <c r="G50" s="32"/>
      <c r="H50" s="32"/>
    </row>
    <row r="51" spans="1:8" ht="12.75">
      <c r="A51" s="84"/>
      <c r="B51" s="31"/>
      <c r="C51" s="88"/>
      <c r="D51" s="92"/>
      <c r="E51" s="92"/>
      <c r="F51" s="92"/>
      <c r="G51" s="32"/>
      <c r="H51" s="32"/>
    </row>
    <row r="52" spans="1:8" ht="12.75">
      <c r="A52" s="84"/>
      <c r="B52" s="31"/>
      <c r="C52" s="88"/>
      <c r="D52" s="92"/>
      <c r="E52" s="92"/>
      <c r="F52" s="92"/>
      <c r="G52" s="32"/>
      <c r="H52" s="32"/>
    </row>
    <row r="53" spans="1:8" ht="12.75">
      <c r="A53" s="84"/>
      <c r="B53" s="90"/>
      <c r="C53" s="88"/>
      <c r="D53" s="92"/>
      <c r="E53" s="92"/>
      <c r="F53" s="92"/>
      <c r="G53" s="32"/>
      <c r="H53" s="32"/>
    </row>
    <row r="54" spans="1:8" ht="12.75">
      <c r="A54" s="84"/>
      <c r="B54" s="90"/>
      <c r="C54" s="88"/>
      <c r="D54" s="92"/>
      <c r="E54" s="92"/>
      <c r="F54" s="92"/>
      <c r="G54" s="32"/>
      <c r="H54" s="32"/>
    </row>
    <row r="55" spans="1:8" ht="12.75">
      <c r="A55" s="84"/>
      <c r="B55" s="90"/>
      <c r="C55" s="88"/>
      <c r="D55" s="92"/>
      <c r="E55" s="92"/>
      <c r="F55" s="92"/>
      <c r="G55" s="32"/>
      <c r="H55" s="32"/>
    </row>
    <row r="56" spans="1:8" ht="12.75">
      <c r="A56" s="84"/>
      <c r="B56" s="90"/>
      <c r="C56" s="88"/>
      <c r="D56" s="92"/>
      <c r="E56" s="92"/>
      <c r="F56" s="92"/>
      <c r="G56" s="32"/>
      <c r="H56" s="32"/>
    </row>
    <row r="57" spans="1:8" ht="12.75">
      <c r="A57" s="84"/>
      <c r="B57" s="88"/>
      <c r="C57" s="88"/>
      <c r="D57" s="92"/>
      <c r="E57" s="92"/>
      <c r="F57" s="92"/>
      <c r="G57" s="32"/>
      <c r="H57" s="32"/>
    </row>
    <row r="58" spans="1:8" ht="12.75">
      <c r="A58" s="84"/>
      <c r="B58" s="88"/>
      <c r="C58" s="88"/>
      <c r="D58" s="92"/>
      <c r="E58" s="92"/>
      <c r="F58" s="92"/>
      <c r="G58" s="32"/>
      <c r="H58" s="32"/>
    </row>
    <row r="59" spans="1:8" ht="12.75">
      <c r="A59" s="84"/>
      <c r="B59" s="90"/>
      <c r="C59" s="88"/>
      <c r="D59" s="92"/>
      <c r="E59" s="92"/>
      <c r="F59" s="92"/>
      <c r="G59" s="32"/>
      <c r="H59" s="32"/>
    </row>
    <row r="60" spans="1:8" ht="12.75">
      <c r="A60" s="84"/>
      <c r="B60" s="90"/>
      <c r="C60" s="88"/>
      <c r="D60" s="92"/>
      <c r="E60" s="92"/>
      <c r="F60" s="92"/>
      <c r="G60" s="32"/>
      <c r="H60" s="32"/>
    </row>
    <row r="61" spans="1:8" ht="12.75">
      <c r="A61" s="84"/>
      <c r="B61" s="31"/>
      <c r="C61" s="88"/>
      <c r="D61" s="92"/>
      <c r="E61" s="92"/>
      <c r="F61" s="92"/>
      <c r="G61" s="32"/>
      <c r="H61" s="32"/>
    </row>
    <row r="62" spans="1:8" ht="12.75">
      <c r="A62" s="84"/>
      <c r="B62" s="90"/>
      <c r="C62" s="88"/>
      <c r="D62" s="92"/>
      <c r="E62" s="92"/>
      <c r="F62" s="91"/>
      <c r="G62" s="32"/>
      <c r="H62" s="32"/>
    </row>
    <row r="63" spans="1:8" ht="12.75">
      <c r="A63" s="84"/>
      <c r="B63" s="90"/>
      <c r="C63" s="88"/>
      <c r="D63" s="92"/>
      <c r="E63" s="92"/>
      <c r="F63" s="92"/>
      <c r="G63" s="32"/>
      <c r="H63" s="32"/>
    </row>
    <row r="64" spans="1:8" ht="12.75">
      <c r="A64" s="84"/>
      <c r="B64" s="97"/>
      <c r="C64" s="88"/>
      <c r="D64" s="92"/>
      <c r="E64" s="92"/>
      <c r="F64" s="91"/>
      <c r="G64" s="32"/>
      <c r="H64" s="32"/>
    </row>
    <row r="65" spans="1:8" ht="12.75">
      <c r="A65" s="84"/>
      <c r="B65" s="97"/>
      <c r="C65" s="88"/>
      <c r="D65" s="92"/>
      <c r="E65" s="92"/>
      <c r="F65" s="91"/>
      <c r="G65" s="32"/>
      <c r="H65" s="32"/>
    </row>
    <row r="66" spans="1:8" ht="12.75">
      <c r="A66" s="84"/>
      <c r="B66" s="90"/>
      <c r="C66" s="88"/>
      <c r="D66" s="92"/>
      <c r="E66" s="92"/>
      <c r="F66" s="92"/>
      <c r="G66" s="32"/>
      <c r="H66" s="32"/>
    </row>
    <row r="67" spans="1:8" ht="12.75">
      <c r="A67" s="84"/>
      <c r="B67" s="90"/>
      <c r="C67" s="88"/>
      <c r="D67" s="92"/>
      <c r="E67" s="92"/>
      <c r="F67" s="91"/>
      <c r="G67" s="32"/>
      <c r="H67" s="32"/>
    </row>
    <row r="68" spans="1:8" ht="12.75">
      <c r="A68" s="84"/>
      <c r="B68" s="31"/>
      <c r="C68" s="88"/>
      <c r="D68" s="92"/>
      <c r="E68" s="92"/>
      <c r="F68" s="91"/>
      <c r="G68" s="32"/>
      <c r="H68" s="32"/>
    </row>
    <row r="69" spans="1:8" ht="12.75">
      <c r="A69" s="84"/>
      <c r="B69" s="31"/>
      <c r="C69" s="88"/>
      <c r="D69" s="92"/>
      <c r="E69" s="92"/>
      <c r="F69" s="92"/>
      <c r="G69" s="32"/>
      <c r="H69" s="32"/>
    </row>
    <row r="70" spans="1:8" ht="12.75">
      <c r="A70" s="84"/>
      <c r="B70" s="31"/>
      <c r="C70" s="88"/>
      <c r="D70" s="92"/>
      <c r="E70" s="92"/>
      <c r="F70" s="92"/>
      <c r="G70" s="32"/>
      <c r="H70" s="32"/>
    </row>
    <row r="71" spans="1:8" ht="12.75">
      <c r="A71" s="84"/>
      <c r="B71" s="90"/>
      <c r="C71" s="88"/>
      <c r="D71" s="92"/>
      <c r="E71" s="92"/>
      <c r="F71" s="92"/>
      <c r="G71" s="32"/>
      <c r="H71" s="32"/>
    </row>
    <row r="72" spans="1:8" ht="12.75">
      <c r="A72" s="84"/>
      <c r="B72" s="90"/>
      <c r="C72" s="88"/>
      <c r="D72" s="91"/>
      <c r="E72" s="91"/>
      <c r="F72" s="91"/>
      <c r="G72" s="32"/>
      <c r="H72" s="32"/>
    </row>
    <row r="73" spans="1:8" ht="12.75">
      <c r="A73" s="84"/>
      <c r="B73" s="31"/>
      <c r="C73" s="88"/>
      <c r="D73" s="92"/>
      <c r="E73" s="92"/>
      <c r="F73" s="92"/>
      <c r="G73" s="32"/>
      <c r="H73" s="32"/>
    </row>
    <row r="74" spans="1:8" ht="12.75">
      <c r="A74" s="84"/>
      <c r="B74" s="31"/>
      <c r="C74" s="88"/>
      <c r="D74" s="92"/>
      <c r="E74" s="92"/>
      <c r="F74" s="92"/>
      <c r="G74" s="32"/>
      <c r="H74" s="32"/>
    </row>
    <row r="75" spans="1:8" ht="12.75">
      <c r="A75" s="84"/>
      <c r="B75" s="90"/>
      <c r="C75" s="88"/>
      <c r="D75" s="92"/>
      <c r="E75" s="92"/>
      <c r="F75" s="92"/>
      <c r="G75" s="32"/>
      <c r="H75" s="32"/>
    </row>
    <row r="76" spans="1:8" ht="12.75">
      <c r="A76" s="84"/>
      <c r="B76" s="90"/>
      <c r="C76" s="88"/>
      <c r="D76" s="92"/>
      <c r="E76" s="92"/>
      <c r="F76" s="92"/>
      <c r="G76" s="32"/>
      <c r="H76" s="32"/>
    </row>
    <row r="77" spans="1:8" ht="12.75">
      <c r="A77" s="84"/>
      <c r="B77" s="90"/>
      <c r="C77" s="88"/>
      <c r="D77" s="92"/>
      <c r="E77" s="92"/>
      <c r="F77" s="92"/>
      <c r="G77" s="32"/>
      <c r="H77" s="32"/>
    </row>
    <row r="78" spans="1:8" ht="12.75">
      <c r="A78" s="84"/>
      <c r="B78" s="90"/>
      <c r="C78" s="88"/>
      <c r="D78" s="92"/>
      <c r="E78" s="92"/>
      <c r="F78" s="92"/>
      <c r="G78" s="32"/>
      <c r="H78" s="32"/>
    </row>
    <row r="79" spans="1:8" ht="12.75">
      <c r="A79" s="84"/>
      <c r="B79" s="90"/>
      <c r="C79" s="88"/>
      <c r="D79" s="92"/>
      <c r="E79" s="92"/>
      <c r="F79" s="92"/>
      <c r="G79" s="32"/>
      <c r="H79" s="32"/>
    </row>
    <row r="80" spans="1:8" ht="12.75">
      <c r="A80" s="84"/>
      <c r="B80" s="88"/>
      <c r="C80" s="88"/>
      <c r="D80" s="92"/>
      <c r="E80" s="92"/>
      <c r="F80" s="92"/>
      <c r="G80" s="32"/>
      <c r="H80" s="32"/>
    </row>
    <row r="81" spans="1:8" ht="12.75">
      <c r="A81" s="84"/>
      <c r="B81" s="31"/>
      <c r="C81" s="88"/>
      <c r="D81" s="92"/>
      <c r="E81" s="92"/>
      <c r="F81" s="92"/>
      <c r="G81" s="32"/>
      <c r="H81" s="32"/>
    </row>
    <row r="82" spans="1:8" ht="12.75">
      <c r="A82" s="84"/>
      <c r="B82" s="90"/>
      <c r="C82" s="88"/>
      <c r="D82" s="92"/>
      <c r="E82" s="92"/>
      <c r="F82" s="91"/>
      <c r="G82" s="32"/>
      <c r="H82" s="32"/>
    </row>
    <row r="83" spans="1:8" ht="12.75">
      <c r="A83" s="83"/>
      <c r="B83" s="31"/>
      <c r="C83" s="31"/>
      <c r="D83" s="32"/>
      <c r="E83" s="32"/>
      <c r="F83" s="32"/>
      <c r="G83" s="32"/>
      <c r="H83" s="32"/>
    </row>
    <row r="84" spans="1:8" ht="12.75">
      <c r="A84" s="83"/>
      <c r="B84" s="31"/>
      <c r="C84" s="31"/>
      <c r="D84" s="32"/>
      <c r="E84" s="32"/>
      <c r="F84" s="32"/>
      <c r="G84" s="32"/>
      <c r="H84" s="32"/>
    </row>
    <row r="85" spans="1:8" ht="12.75">
      <c r="A85" s="83"/>
      <c r="B85" s="98"/>
      <c r="C85" s="98"/>
      <c r="D85" s="32"/>
      <c r="E85" s="32"/>
      <c r="F85" s="32"/>
      <c r="G85" s="32"/>
      <c r="H85" s="32"/>
    </row>
    <row r="86" spans="1:8" ht="12.75">
      <c r="A86" s="83"/>
      <c r="B86" s="98"/>
      <c r="C86" s="98"/>
      <c r="D86" s="32"/>
      <c r="E86" s="32"/>
      <c r="F86" s="32"/>
      <c r="G86" s="32"/>
      <c r="H86" s="32"/>
    </row>
    <row r="87" spans="1:8" ht="12.75">
      <c r="A87" s="83"/>
      <c r="B87" s="32"/>
      <c r="C87" s="32"/>
      <c r="D87" s="32"/>
      <c r="E87" s="32"/>
      <c r="F87" s="32"/>
      <c r="G87" s="32"/>
      <c r="H87" s="32"/>
    </row>
    <row r="88" spans="1:8" ht="12.75">
      <c r="A88" s="83"/>
      <c r="B88" s="31"/>
      <c r="C88" s="31"/>
      <c r="D88" s="32"/>
      <c r="E88" s="32"/>
      <c r="F88" s="32"/>
      <c r="G88" s="32"/>
      <c r="H88" s="32"/>
    </row>
    <row r="89" spans="1:8" ht="12.75">
      <c r="A89" s="83"/>
      <c r="B89" s="31"/>
      <c r="C89" s="31"/>
      <c r="D89" s="32"/>
      <c r="E89" s="32"/>
      <c r="F89" s="32"/>
      <c r="G89" s="32"/>
      <c r="H89" s="32"/>
    </row>
    <row r="90" spans="1:8" ht="12.75">
      <c r="A90" s="83"/>
      <c r="B90" s="31"/>
      <c r="C90" s="31"/>
      <c r="D90" s="32"/>
      <c r="E90" s="32"/>
      <c r="F90" s="32"/>
      <c r="G90" s="32"/>
      <c r="H90" s="32"/>
    </row>
    <row r="91" spans="1:8" ht="12.75">
      <c r="A91" s="83"/>
      <c r="B91" s="31"/>
      <c r="C91" s="31"/>
      <c r="D91" s="32"/>
      <c r="E91" s="32"/>
      <c r="F91" s="32"/>
      <c r="G91" s="32"/>
      <c r="H91" s="32"/>
    </row>
    <row r="92" spans="1:3" ht="12.75">
      <c r="A92" s="1"/>
      <c r="B92" s="2"/>
      <c r="C92" s="2"/>
    </row>
    <row r="93" spans="1:3" ht="12.75">
      <c r="A93" s="1"/>
      <c r="B93" s="2"/>
      <c r="C93" s="2"/>
    </row>
    <row r="94" spans="1:3" ht="12.75">
      <c r="A94" s="1"/>
      <c r="B94" s="2"/>
      <c r="C94" s="2"/>
    </row>
    <row r="95" spans="1:3" ht="12.75">
      <c r="A95" s="1"/>
      <c r="B95" s="2"/>
      <c r="C95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Remus</dc:creator>
  <cp:keywords/>
  <dc:description/>
  <cp:lastModifiedBy>adrisan</cp:lastModifiedBy>
  <cp:lastPrinted>2024-03-06T19:30:59Z</cp:lastPrinted>
  <dcterms:created xsi:type="dcterms:W3CDTF">2002-09-13T06:15:01Z</dcterms:created>
  <dcterms:modified xsi:type="dcterms:W3CDTF">2024-03-21T20:43:51Z</dcterms:modified>
  <cp:category/>
  <cp:version/>
  <cp:contentType/>
  <cp:contentStatus/>
</cp:coreProperties>
</file>